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hu\Desktop\"/>
    </mc:Choice>
  </mc:AlternateContent>
  <xr:revisionPtr revIDLastSave="0" documentId="13_ncr:1_{8B1C5D82-31F9-43C0-B1E9-C4BD6B0A45ED}" xr6:coauthVersionLast="47" xr6:coauthVersionMax="47" xr10:uidLastSave="{00000000-0000-0000-0000-000000000000}"/>
  <bookViews>
    <workbookView xWindow="-110" yWindow="-110" windowWidth="19420" windowHeight="10420" xr2:uid="{13328E3D-34E0-4CF4-B34E-75743095F2E6}"/>
  </bookViews>
  <sheets>
    <sheet name="Form" sheetId="1" r:id="rId1"/>
    <sheet name="Lists" sheetId="2" r:id="rId2"/>
  </sheets>
  <externalReferences>
    <externalReference r:id="rId3"/>
  </externalReferences>
  <definedNames>
    <definedName name="Purpose">'[1]Purpose List'!$A$2:$A$22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P22" i="2"/>
  <c r="P12" i="2"/>
  <c r="P13" i="2"/>
  <c r="P14" i="2"/>
  <c r="P15" i="2"/>
  <c r="P16" i="2"/>
  <c r="P17" i="2"/>
  <c r="P18" i="2"/>
  <c r="P19" i="2"/>
  <c r="P20" i="2"/>
  <c r="P21" i="2"/>
  <c r="F4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5" i="2"/>
  <c r="D42" i="1" s="1"/>
  <c r="D27" i="1" l="1"/>
  <c r="D35" i="1"/>
  <c r="D43" i="1"/>
  <c r="D28" i="1"/>
  <c r="D36" i="1"/>
  <c r="D44" i="1"/>
  <c r="D29" i="1"/>
  <c r="D37" i="1"/>
  <c r="D45" i="1"/>
  <c r="D30" i="1"/>
  <c r="D38" i="1"/>
  <c r="D46" i="1"/>
  <c r="D31" i="1"/>
  <c r="D39" i="1"/>
  <c r="D47" i="1"/>
  <c r="D24" i="1"/>
  <c r="D32" i="1"/>
  <c r="D40" i="1"/>
  <c r="D25" i="1"/>
  <c r="D33" i="1"/>
  <c r="D41" i="1"/>
  <c r="D26" i="1"/>
  <c r="D34" i="1"/>
  <c r="A110" i="1"/>
  <c r="F113" i="1" s="1"/>
  <c r="A91" i="1"/>
  <c r="E92" i="1" s="1"/>
  <c r="A72" i="1"/>
  <c r="D97" i="1" l="1"/>
  <c r="D115" i="1"/>
  <c r="F110" i="1"/>
  <c r="E112" i="1"/>
  <c r="D110" i="1"/>
  <c r="E111" i="1"/>
  <c r="E117" i="1"/>
  <c r="F118" i="1"/>
  <c r="D120" i="1"/>
  <c r="E121" i="1"/>
  <c r="F122" i="1"/>
  <c r="D124" i="1"/>
  <c r="E125" i="1"/>
  <c r="F126" i="1"/>
  <c r="E118" i="1"/>
  <c r="E122" i="1"/>
  <c r="E126" i="1"/>
  <c r="F117" i="1"/>
  <c r="D119" i="1"/>
  <c r="E120" i="1"/>
  <c r="F121" i="1"/>
  <c r="D123" i="1"/>
  <c r="E124" i="1"/>
  <c r="F125" i="1"/>
  <c r="D127" i="1"/>
  <c r="F119" i="1"/>
  <c r="F123" i="1"/>
  <c r="F127" i="1"/>
  <c r="D118" i="1"/>
  <c r="E119" i="1"/>
  <c r="F120" i="1"/>
  <c r="D122" i="1"/>
  <c r="E123" i="1"/>
  <c r="F124" i="1"/>
  <c r="D126" i="1"/>
  <c r="E127" i="1"/>
  <c r="D117" i="1"/>
  <c r="D121" i="1"/>
  <c r="D125" i="1"/>
  <c r="E116" i="1"/>
  <c r="D111" i="1"/>
  <c r="F95" i="1"/>
  <c r="E94" i="1"/>
  <c r="F91" i="1"/>
  <c r="D93" i="1"/>
  <c r="D116" i="1"/>
  <c r="F114" i="1"/>
  <c r="E113" i="1"/>
  <c r="D112" i="1"/>
  <c r="F97" i="1"/>
  <c r="F93" i="1"/>
  <c r="E110" i="1"/>
  <c r="F115" i="1"/>
  <c r="E114" i="1"/>
  <c r="D113" i="1"/>
  <c r="F111" i="1"/>
  <c r="E98" i="1"/>
  <c r="F99" i="1"/>
  <c r="D101" i="1"/>
  <c r="E102" i="1"/>
  <c r="F103" i="1"/>
  <c r="D105" i="1"/>
  <c r="E106" i="1"/>
  <c r="F107" i="1"/>
  <c r="F98" i="1"/>
  <c r="D100" i="1"/>
  <c r="E101" i="1"/>
  <c r="F102" i="1"/>
  <c r="D104" i="1"/>
  <c r="E105" i="1"/>
  <c r="F106" i="1"/>
  <c r="D108" i="1"/>
  <c r="D99" i="1"/>
  <c r="E100" i="1"/>
  <c r="F101" i="1"/>
  <c r="D103" i="1"/>
  <c r="E104" i="1"/>
  <c r="F105" i="1"/>
  <c r="D107" i="1"/>
  <c r="E108" i="1"/>
  <c r="D98" i="1"/>
  <c r="E99" i="1"/>
  <c r="F100" i="1"/>
  <c r="D102" i="1"/>
  <c r="E103" i="1"/>
  <c r="F104" i="1"/>
  <c r="D106" i="1"/>
  <c r="E107" i="1"/>
  <c r="F108" i="1"/>
  <c r="E91" i="1"/>
  <c r="F96" i="1"/>
  <c r="E95" i="1"/>
  <c r="D94" i="1"/>
  <c r="F92" i="1"/>
  <c r="E96" i="1"/>
  <c r="D95" i="1"/>
  <c r="D91" i="1"/>
  <c r="E97" i="1"/>
  <c r="D96" i="1"/>
  <c r="F94" i="1"/>
  <c r="E93" i="1"/>
  <c r="D92" i="1"/>
  <c r="F116" i="1"/>
  <c r="E115" i="1"/>
  <c r="D114" i="1"/>
  <c r="F112" i="1"/>
  <c r="F73" i="1"/>
  <c r="D80" i="1"/>
  <c r="E81" i="1"/>
  <c r="F82" i="1"/>
  <c r="D84" i="1"/>
  <c r="E85" i="1"/>
  <c r="F86" i="1"/>
  <c r="D88" i="1"/>
  <c r="E89" i="1"/>
  <c r="E79" i="1"/>
  <c r="F80" i="1"/>
  <c r="D82" i="1"/>
  <c r="E83" i="1"/>
  <c r="D86" i="1"/>
  <c r="E87" i="1"/>
  <c r="F79" i="1"/>
  <c r="E82" i="1"/>
  <c r="D85" i="1"/>
  <c r="F87" i="1"/>
  <c r="D79" i="1"/>
  <c r="E80" i="1"/>
  <c r="F81" i="1"/>
  <c r="D83" i="1"/>
  <c r="E84" i="1"/>
  <c r="F85" i="1"/>
  <c r="D87" i="1"/>
  <c r="E88" i="1"/>
  <c r="F89" i="1"/>
  <c r="F84" i="1"/>
  <c r="F88" i="1"/>
  <c r="D81" i="1"/>
  <c r="F83" i="1"/>
  <c r="E86" i="1"/>
  <c r="D89" i="1"/>
  <c r="D72" i="1"/>
  <c r="E78" i="1"/>
  <c r="D77" i="1"/>
  <c r="F75" i="1"/>
  <c r="E74" i="1"/>
  <c r="D73" i="1"/>
  <c r="F72" i="1"/>
  <c r="F76" i="1"/>
  <c r="E75" i="1"/>
  <c r="F78" i="1"/>
  <c r="E77" i="1"/>
  <c r="D76" i="1"/>
  <c r="F74" i="1"/>
  <c r="E73" i="1"/>
  <c r="D78" i="1"/>
  <c r="D74" i="1"/>
  <c r="E72" i="1"/>
  <c r="F77" i="1"/>
  <c r="E76" i="1"/>
  <c r="D75" i="1"/>
  <c r="A53" i="1"/>
  <c r="D128" i="1" l="1"/>
  <c r="E128" i="1"/>
  <c r="F128" i="1"/>
  <c r="F109" i="1"/>
  <c r="D60" i="1"/>
  <c r="E61" i="1"/>
  <c r="F62" i="1"/>
  <c r="D64" i="1"/>
  <c r="E65" i="1"/>
  <c r="F66" i="1"/>
  <c r="D68" i="1"/>
  <c r="E69" i="1"/>
  <c r="F70" i="1"/>
  <c r="E60" i="1"/>
  <c r="F61" i="1"/>
  <c r="D63" i="1"/>
  <c r="E64" i="1"/>
  <c r="F65" i="1"/>
  <c r="E68" i="1"/>
  <c r="F69" i="1"/>
  <c r="F60" i="1"/>
  <c r="D62" i="1"/>
  <c r="E63" i="1"/>
  <c r="F64" i="1"/>
  <c r="D66" i="1"/>
  <c r="E67" i="1"/>
  <c r="F68" i="1"/>
  <c r="D70" i="1"/>
  <c r="D67" i="1"/>
  <c r="D61" i="1"/>
  <c r="E62" i="1"/>
  <c r="F63" i="1"/>
  <c r="D65" i="1"/>
  <c r="E66" i="1"/>
  <c r="F67" i="1"/>
  <c r="D69" i="1"/>
  <c r="E70" i="1"/>
  <c r="E109" i="1"/>
  <c r="D109" i="1"/>
  <c r="F90" i="1"/>
  <c r="E90" i="1"/>
  <c r="D90" i="1"/>
  <c r="D54" i="1"/>
  <c r="E54" i="1"/>
  <c r="D55" i="1"/>
  <c r="E56" i="1"/>
  <c r="F57" i="1"/>
  <c r="D59" i="1"/>
  <c r="E55" i="1"/>
  <c r="F56" i="1"/>
  <c r="D58" i="1"/>
  <c r="E59" i="1"/>
  <c r="F55" i="1"/>
  <c r="D57" i="1"/>
  <c r="E58" i="1"/>
  <c r="F59" i="1"/>
  <c r="F54" i="1"/>
  <c r="D56" i="1"/>
  <c r="E57" i="1"/>
  <c r="F58" i="1"/>
  <c r="E53" i="1"/>
  <c r="F53" i="1"/>
  <c r="D53" i="1"/>
  <c r="F71" i="1" l="1"/>
  <c r="D71" i="1"/>
  <c r="E71" i="1"/>
  <c r="P11" i="2"/>
  <c r="P10" i="2"/>
  <c r="P9" i="2"/>
  <c r="P8" i="2"/>
  <c r="P7" i="2"/>
  <c r="P6" i="2"/>
  <c r="L10" i="2"/>
  <c r="L9" i="2"/>
  <c r="L8" i="2"/>
  <c r="L7" i="2"/>
  <c r="L6" i="2"/>
  <c r="P5" i="2" l="1"/>
  <c r="L5" i="2"/>
  <c r="K48" i="1" l="1"/>
  <c r="J48" i="1"/>
  <c r="E129" i="1" s="1"/>
  <c r="I48" i="1"/>
  <c r="F129" i="1" l="1"/>
  <c r="D1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Arthur Situm</author>
    <author>GAMMAGE Daniel</author>
  </authors>
  <commentList>
    <comment ref="A10" authorId="0" shapeId="0" xr:uid="{99F1258B-25CC-4E31-9136-9FDD0AF857CC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Payment methods available include cheque (will be mailed to the address on the expense report), and interac e-transfer (will be emailed to the address on the expense report). To accept an e-transfer, the claimant must utilize online banking. Payments exceeding $3000.00 will have to be processed in multiple transactions due to the limitations of the interac system.</t>
        </r>
      </text>
    </comment>
    <comment ref="A14" authorId="1" shapeId="0" xr:uid="{3CD31F50-E6D3-40D1-8080-F1903B54C608}">
      <text>
        <r>
          <rPr>
            <b/>
            <sz val="9"/>
            <color indexed="81"/>
            <rFont val="Tahoma"/>
            <family val="2"/>
          </rPr>
          <t>GAMMAGE Daniel:</t>
        </r>
        <r>
          <rPr>
            <sz val="9"/>
            <color indexed="81"/>
            <rFont val="Tahoma"/>
            <family val="2"/>
          </rPr>
          <t xml:space="preserve">
Select approriate account from drop-down list.  If no account is approriate, choose XXXX</t>
        </r>
      </text>
    </comment>
    <comment ref="A22" authorId="0" shapeId="0" xr:uid="{C86C1445-066F-4E51-8041-65C5398F755A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Include date that expense was incurred – one item per line</t>
        </r>
      </text>
    </comment>
    <comment ref="B22" authorId="0" shapeId="0" xr:uid="{BB404612-3AF0-4148-8EE9-9F9505CB86DF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Include a brief description of the expense item</t>
        </r>
      </text>
    </comment>
    <comment ref="C22" authorId="0" shapeId="0" xr:uid="{190FB6AF-9754-4CAA-B4EB-183BD109DA85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Select the appropriate account from the list</t>
        </r>
      </text>
    </comment>
    <comment ref="E22" authorId="0" shapeId="0" xr:uid="{5CFAA77A-E5F7-42EC-9497-E95F94C4B669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Select the appropriate expense type and purpose from the lists</t>
        </r>
      </text>
    </comment>
    <comment ref="H22" authorId="0" shapeId="0" xr:uid="{51FA5BDD-BF32-4B24-AE6A-498719F15184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For mileage expenses (personal vehicle), include the number of kilometers, for
non-mileage expenses this cell will include the voucher number. A voucher
number (1, 2, 3,…) is to be applied to each receipt for tracking purposes.</t>
        </r>
      </text>
    </comment>
    <comment ref="I22" authorId="0" shapeId="0" xr:uid="{06577777-20F7-4408-B1C4-65668563D50C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Include the GST/HST-Free amount (amount of expense minus GST/HST). Note
that mileage expenses do not incur GST/HST.</t>
        </r>
      </text>
    </comment>
    <comment ref="J22" authorId="0" shapeId="0" xr:uid="{4524EE95-099D-4CDF-B463-DB96E3AC21F6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Include GST/HST amount on next column (this column is $0.00 for mileage claims).
</t>
        </r>
      </text>
    </comment>
    <comment ref="K22" authorId="0" shapeId="0" xr:uid="{6D50A6CC-28B5-4159-9CFB-B1FF3E06FFB0}">
      <text>
        <r>
          <rPr>
            <b/>
            <sz val="9"/>
            <color indexed="81"/>
            <rFont val="Tahoma"/>
            <charset val="1"/>
          </rPr>
          <t>Arthur Situm:</t>
        </r>
        <r>
          <rPr>
            <sz val="9"/>
            <color indexed="81"/>
            <rFont val="Tahoma"/>
            <charset val="1"/>
          </rPr>
          <t xml:space="preserve">
Include the total amount on the final column (this is the amount that will be reimbursed to the claimant).</t>
        </r>
      </text>
    </comment>
  </commentList>
</comments>
</file>

<file path=xl/sharedStrings.xml><?xml version="1.0" encoding="utf-8"?>
<sst xmlns="http://schemas.openxmlformats.org/spreadsheetml/2006/main" count="299" uniqueCount="168">
  <si>
    <t>Address:</t>
  </si>
  <si>
    <t>Email:</t>
  </si>
  <si>
    <t>Reason for Claim:</t>
  </si>
  <si>
    <t>1st VP</t>
  </si>
  <si>
    <t>President</t>
  </si>
  <si>
    <t>Account Number</t>
  </si>
  <si>
    <t>Date</t>
  </si>
  <si>
    <t>Description of Expense Item</t>
  </si>
  <si>
    <t>ACCOUNT</t>
  </si>
  <si>
    <t>Centre Number</t>
  </si>
  <si>
    <t>km Driven</t>
  </si>
  <si>
    <t>GST/HST-Free Amount</t>
  </si>
  <si>
    <t>GST/HST included</t>
  </si>
  <si>
    <t>Total Amount with GST/HST</t>
  </si>
  <si>
    <t>Totals</t>
  </si>
  <si>
    <t>Accountable Centre</t>
  </si>
  <si>
    <t>Expense Type</t>
  </si>
  <si>
    <t>Subtotal</t>
  </si>
  <si>
    <t>Account Name</t>
  </si>
  <si>
    <t>Account Code</t>
  </si>
  <si>
    <t>Listed name</t>
  </si>
  <si>
    <t>Business Centre</t>
  </si>
  <si>
    <t>Business Centre/Account Holder</t>
  </si>
  <si>
    <t>Expense detail</t>
  </si>
  <si>
    <t>Expense Number</t>
  </si>
  <si>
    <t>Expense Reason Category</t>
  </si>
  <si>
    <t>Travel</t>
  </si>
  <si>
    <t>Conference</t>
  </si>
  <si>
    <t>Course</t>
  </si>
  <si>
    <t>Treasurer</t>
  </si>
  <si>
    <t>Council</t>
  </si>
  <si>
    <t>Program Chair</t>
  </si>
  <si>
    <t>Office Administrator</t>
  </si>
  <si>
    <t>Strategic Plan</t>
  </si>
  <si>
    <t>Honours &amp; Awards</t>
  </si>
  <si>
    <t>Membership</t>
  </si>
  <si>
    <t>Program</t>
  </si>
  <si>
    <t>Insurance</t>
  </si>
  <si>
    <t>Payment Method:</t>
  </si>
  <si>
    <t>Payment Method</t>
  </si>
  <si>
    <t>Cheque - Mailed</t>
  </si>
  <si>
    <t>E-Transfer - Emailed</t>
  </si>
  <si>
    <t>Report Date:</t>
  </si>
  <si>
    <t>Canadian Nuclear Society -  EXPENSE  CLAIM FORM</t>
  </si>
  <si>
    <t>Account</t>
  </si>
  <si>
    <t>Claimant Name:</t>
  </si>
  <si>
    <t>Cost Centre Number (automatic)</t>
  </si>
  <si>
    <t>Undefined</t>
  </si>
  <si>
    <t>XXXX</t>
  </si>
  <si>
    <t>Other</t>
  </si>
  <si>
    <t>Expense Purpose</t>
  </si>
  <si>
    <t>*please include one transacation per line - all items required for each line item</t>
  </si>
  <si>
    <t/>
  </si>
  <si>
    <t>GST/HST</t>
  </si>
  <si>
    <t>GST/HST-Free</t>
  </si>
  <si>
    <t>Total</t>
  </si>
  <si>
    <t>9999 - Other</t>
  </si>
  <si>
    <t>Claimant Signature:</t>
  </si>
  <si>
    <t>*please specify account, then provide justification for claim (use multiple lines for separate claim reasons) - all accounts must be included, max of four per claim</t>
  </si>
  <si>
    <t>Summary by Account - automatically calculated - office use only</t>
  </si>
  <si>
    <t>Section 1: Claimant Information</t>
  </si>
  <si>
    <t>Section 2: Claim Justification</t>
  </si>
  <si>
    <t>Section 3: Claim Details</t>
  </si>
  <si>
    <t>1st approver</t>
  </si>
  <si>
    <t>2nd approver</t>
  </si>
  <si>
    <t>Office Administration</t>
  </si>
  <si>
    <t>Strategic Planning</t>
  </si>
  <si>
    <t>Chair Strategic Planning</t>
  </si>
  <si>
    <t>Business Support</t>
  </si>
  <si>
    <t>Business Support Chair</t>
  </si>
  <si>
    <t>Inter-Society</t>
  </si>
  <si>
    <t>Inter-Society Chair</t>
  </si>
  <si>
    <t>Int'l Liasion</t>
  </si>
  <si>
    <t>Int'l Liasion Chair</t>
  </si>
  <si>
    <t>ECC Chair</t>
  </si>
  <si>
    <t>Education &amp; Communication</t>
  </si>
  <si>
    <t>CNSC CA Chair</t>
  </si>
  <si>
    <t>CNSC CA</t>
  </si>
  <si>
    <t>Communication Director</t>
  </si>
  <si>
    <t>Membership Chair</t>
  </si>
  <si>
    <t>2020 Annual Conference</t>
  </si>
  <si>
    <t>AnnCon 2020 Treasurer</t>
  </si>
  <si>
    <t>H&amp;A Chair</t>
  </si>
  <si>
    <t>Program Committee</t>
  </si>
  <si>
    <t>2nd VP</t>
  </si>
  <si>
    <t>Programs Expenses</t>
  </si>
  <si>
    <t>Fusion Division &amp; Events</t>
  </si>
  <si>
    <t>Fuel Division &amp; Events</t>
  </si>
  <si>
    <t>Waste Division &amp; Events</t>
  </si>
  <si>
    <t>MCF Division &amp; Events</t>
  </si>
  <si>
    <t>NSED Division &amp; Events</t>
  </si>
  <si>
    <t>NOM Division &amp; Events</t>
  </si>
  <si>
    <t>FSEP Events</t>
  </si>
  <si>
    <t>Isoptopes Division &amp; Events</t>
  </si>
  <si>
    <t>G4SR Division &amp; Events</t>
  </si>
  <si>
    <t>S&amp;E Committee</t>
  </si>
  <si>
    <t>Division Chair/Event Treasurer</t>
  </si>
  <si>
    <t>2nd VP/Program Chair</t>
  </si>
  <si>
    <t>Committee Chair</t>
  </si>
  <si>
    <t>Finance &amp; Accounting</t>
  </si>
  <si>
    <t>Student Awards</t>
  </si>
  <si>
    <t>Student Award Chair</t>
  </si>
  <si>
    <t>Past President</t>
  </si>
  <si>
    <t>Branch Affairs</t>
  </si>
  <si>
    <t>NB Branch &amp; Events</t>
  </si>
  <si>
    <t>Durham Region Branch &amp; Events</t>
  </si>
  <si>
    <t>Ottawa Branch &amp; Events</t>
  </si>
  <si>
    <t>Toronto Branch &amp; Events</t>
  </si>
  <si>
    <t>Sheridan Park Branch &amp; Events</t>
  </si>
  <si>
    <t>Golden Horseshoe Branch &amp; Events</t>
  </si>
  <si>
    <t>Chalk River Branch &amp; Events</t>
  </si>
  <si>
    <t>Western Branch &amp; Events</t>
  </si>
  <si>
    <t>Bruce Branch &amp; Events</t>
  </si>
  <si>
    <t>UOIT Branch &amp; Events</t>
  </si>
  <si>
    <t>Branch Chair/Treasurer</t>
  </si>
  <si>
    <t>Secretary</t>
  </si>
  <si>
    <t>Publicaitons</t>
  </si>
  <si>
    <t>President &amp; Council</t>
  </si>
  <si>
    <t>TBD</t>
  </si>
  <si>
    <t>Hired Services</t>
  </si>
  <si>
    <t>Society Fees</t>
  </si>
  <si>
    <t>Equipment/Material</t>
  </si>
  <si>
    <t>Non-venue Rental/Leasing</t>
  </si>
  <si>
    <t>Services (telephone)</t>
  </si>
  <si>
    <t>Venue Costs</t>
  </si>
  <si>
    <t>Food &amp; beverage</t>
  </si>
  <si>
    <t>Bank Fees</t>
  </si>
  <si>
    <t>Credit Card Fees</t>
  </si>
  <si>
    <t>HST payable to CRA</t>
  </si>
  <si>
    <t>Corp Tax payable to CRA</t>
  </si>
  <si>
    <t>Honorarium</t>
  </si>
  <si>
    <t>Postage related</t>
  </si>
  <si>
    <t>Delivery</t>
  </si>
  <si>
    <t>Printing related</t>
  </si>
  <si>
    <t>Recognition</t>
  </si>
  <si>
    <t>Administration</t>
  </si>
  <si>
    <t>Advertising/Marketing CNS</t>
  </si>
  <si>
    <t>Award</t>
  </si>
  <si>
    <t>Branch</t>
  </si>
  <si>
    <t>Bulletin</t>
  </si>
  <si>
    <t>Education/Outreach</t>
  </si>
  <si>
    <t>Events General</t>
  </si>
  <si>
    <t>Finance</t>
  </si>
  <si>
    <t>Gift</t>
  </si>
  <si>
    <t>Hearing</t>
  </si>
  <si>
    <t>Industry Relations</t>
  </si>
  <si>
    <t>Improvement Plan</t>
  </si>
  <si>
    <t>IT</t>
  </si>
  <si>
    <t>Oversight</t>
  </si>
  <si>
    <t>Yearbook</t>
  </si>
  <si>
    <t>1100 - Hired Services</t>
  </si>
  <si>
    <t>1200 - Travel</t>
  </si>
  <si>
    <t>1250 - Society Fees</t>
  </si>
  <si>
    <t>1300 - Equipment/Material</t>
  </si>
  <si>
    <t>1400 - Non-venue Rental/Leasing</t>
  </si>
  <si>
    <t>1450 - Services (telephone)</t>
  </si>
  <si>
    <t>1500 - Venue Costs</t>
  </si>
  <si>
    <t>1550 - Food &amp; beverage</t>
  </si>
  <si>
    <t>1600 - Bank Fees</t>
  </si>
  <si>
    <t>1700 - Credit Card Fees</t>
  </si>
  <si>
    <t>1800 - HST payable to CRA</t>
  </si>
  <si>
    <t>1900 - Corp Tax payable to CRA</t>
  </si>
  <si>
    <t>1910 - Honorarium</t>
  </si>
  <si>
    <t>1920 - Postage related</t>
  </si>
  <si>
    <t>1930 - Delivery</t>
  </si>
  <si>
    <t>1940 - Printing related</t>
  </si>
  <si>
    <t>1950 - Recognition</t>
  </si>
  <si>
    <t>Voucher #, or km rate ($0.61/km)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</si>
</sst>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&quot;$&quot;#,##0.00"/>
    <numFmt numFmtId="168" formatCode="[$-1009]mmmm\ d\,\ yyyy;@"/>
    <numFmt numFmtId="169" formatCode="0;[Red]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0"/>
      <name val="Arial"/>
      <family val="2"/>
    </font>
    <font>
      <sz val="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vertical="center"/>
    </xf>
    <xf numFmtId="166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4" fontId="0" fillId="2" borderId="10" xfId="0" applyNumberForma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166" fontId="3" fillId="2" borderId="11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right" vertical="center" wrapText="1"/>
    </xf>
    <xf numFmtId="0" fontId="0" fillId="2" borderId="11" xfId="0" applyFill="1" applyBorder="1" applyAlignment="1">
      <alignment vertical="center" wrapText="1"/>
    </xf>
    <xf numFmtId="44" fontId="3" fillId="2" borderId="11" xfId="1" applyFont="1" applyFill="1" applyBorder="1" applyAlignment="1">
      <alignment vertical="center"/>
    </xf>
    <xf numFmtId="44" fontId="3" fillId="2" borderId="12" xfId="1" applyFont="1" applyFill="1" applyBorder="1" applyAlignment="1">
      <alignment horizontal="right" vertical="center"/>
    </xf>
    <xf numFmtId="164" fontId="0" fillId="0" borderId="0" xfId="0" applyNumberFormat="1"/>
    <xf numFmtId="14" fontId="0" fillId="2" borderId="13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44" fontId="3" fillId="2" borderId="1" xfId="1" applyFont="1" applyFill="1" applyBorder="1" applyAlignment="1">
      <alignment vertical="center"/>
    </xf>
    <xf numFmtId="44" fontId="3" fillId="2" borderId="14" xfId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44" fontId="3" fillId="2" borderId="14" xfId="1" applyFont="1" applyFill="1" applyBorder="1" applyAlignment="1">
      <alignment vertical="center"/>
    </xf>
    <xf numFmtId="166" fontId="0" fillId="2" borderId="1" xfId="0" applyNumberForma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right" vertical="center"/>
    </xf>
    <xf numFmtId="164" fontId="6" fillId="0" borderId="0" xfId="0" applyNumberFormat="1" applyFont="1"/>
    <xf numFmtId="0" fontId="3" fillId="2" borderId="1" xfId="0" applyFon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0" fontId="0" fillId="0" borderId="1" xfId="0" applyBorder="1"/>
    <xf numFmtId="14" fontId="0" fillId="2" borderId="1" xfId="0" applyNumberForma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wrapText="1"/>
    </xf>
    <xf numFmtId="44" fontId="2" fillId="2" borderId="17" xfId="1" applyFont="1" applyFill="1" applyBorder="1"/>
    <xf numFmtId="0" fontId="2" fillId="2" borderId="0" xfId="0" applyFont="1" applyFill="1" applyAlignment="1">
      <alignment horizontal="center"/>
    </xf>
    <xf numFmtId="44" fontId="2" fillId="2" borderId="2" xfId="1" applyFont="1" applyFill="1" applyBorder="1"/>
    <xf numFmtId="44" fontId="2" fillId="2" borderId="0" xfId="1" applyFont="1" applyFill="1" applyBorder="1"/>
    <xf numFmtId="165" fontId="0" fillId="0" borderId="0" xfId="0" applyNumberForma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2" fillId="2" borderId="24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9" fillId="2" borderId="2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9" fillId="2" borderId="0" xfId="0" applyFont="1" applyFill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166" fontId="0" fillId="2" borderId="0" xfId="0" applyNumberForma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6" fontId="5" fillId="2" borderId="0" xfId="0" applyNumberFormat="1" applyFont="1" applyFill="1" applyAlignment="1">
      <alignment horizontal="left"/>
    </xf>
    <xf numFmtId="0" fontId="0" fillId="2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6" fontId="0" fillId="0" borderId="0" xfId="0" applyNumberFormat="1" applyAlignment="1">
      <alignment horizontal="left"/>
    </xf>
    <xf numFmtId="0" fontId="0" fillId="3" borderId="11" xfId="0" applyFill="1" applyBorder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2" fillId="3" borderId="1" xfId="0" applyFont="1" applyFill="1" applyBorder="1" applyAlignment="1">
      <alignment wrapText="1"/>
    </xf>
    <xf numFmtId="165" fontId="13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165" fontId="15" fillId="3" borderId="1" xfId="0" applyNumberFormat="1" applyFont="1" applyFill="1" applyBorder="1"/>
    <xf numFmtId="167" fontId="12" fillId="3" borderId="1" xfId="0" applyNumberFormat="1" applyFont="1" applyFill="1" applyBorder="1" applyAlignment="1">
      <alignment vertical="center"/>
    </xf>
    <xf numFmtId="14" fontId="8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horizontal="left" wrapText="1"/>
    </xf>
    <xf numFmtId="0" fontId="8" fillId="0" borderId="30" xfId="0" applyFont="1" applyBorder="1"/>
    <xf numFmtId="0" fontId="8" fillId="0" borderId="31" xfId="0" applyFont="1" applyBorder="1"/>
    <xf numFmtId="0" fontId="8" fillId="0" borderId="32" xfId="0" applyFont="1" applyBorder="1"/>
    <xf numFmtId="0" fontId="3" fillId="0" borderId="33" xfId="0" applyFont="1" applyBorder="1" applyAlignment="1">
      <alignment vertical="center" wrapText="1"/>
    </xf>
    <xf numFmtId="0" fontId="0" fillId="0" borderId="34" xfId="0" applyBorder="1"/>
    <xf numFmtId="0" fontId="7" fillId="0" borderId="34" xfId="0" applyFont="1" applyBorder="1" applyAlignment="1">
      <alignment horizontal="center" vertical="center"/>
    </xf>
    <xf numFmtId="0" fontId="0" fillId="0" borderId="35" xfId="0" applyBorder="1"/>
    <xf numFmtId="0" fontId="3" fillId="0" borderId="3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7" xfId="0" applyBorder="1"/>
    <xf numFmtId="0" fontId="3" fillId="0" borderId="38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right"/>
    </xf>
    <xf numFmtId="0" fontId="0" fillId="0" borderId="39" xfId="0" applyBorder="1"/>
    <xf numFmtId="0" fontId="0" fillId="0" borderId="40" xfId="0" applyBorder="1"/>
    <xf numFmtId="0" fontId="8" fillId="0" borderId="29" xfId="0" applyFont="1" applyBorder="1"/>
    <xf numFmtId="0" fontId="0" fillId="0" borderId="41" xfId="0" applyBorder="1"/>
    <xf numFmtId="0" fontId="0" fillId="0" borderId="42" xfId="0" applyBorder="1"/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0" fillId="0" borderId="32" xfId="0" applyBorder="1"/>
    <xf numFmtId="0" fontId="3" fillId="0" borderId="33" xfId="0" applyFont="1" applyBorder="1"/>
    <xf numFmtId="0" fontId="7" fillId="0" borderId="35" xfId="0" applyFont="1" applyBorder="1" applyAlignment="1">
      <alignment horizontal="left" vertical="center"/>
    </xf>
    <xf numFmtId="0" fontId="3" fillId="0" borderId="36" xfId="0" applyFont="1" applyBorder="1"/>
    <xf numFmtId="0" fontId="7" fillId="0" borderId="37" xfId="0" applyFont="1" applyBorder="1" applyAlignment="1">
      <alignment horizontal="left" vertical="center"/>
    </xf>
    <xf numFmtId="0" fontId="3" fillId="0" borderId="38" xfId="0" applyFont="1" applyBorder="1"/>
    <xf numFmtId="0" fontId="7" fillId="0" borderId="40" xfId="0" applyFont="1" applyBorder="1" applyAlignment="1">
      <alignment horizontal="left" vertical="center"/>
    </xf>
    <xf numFmtId="0" fontId="2" fillId="0" borderId="29" xfId="0" applyFont="1" applyBorder="1"/>
    <xf numFmtId="0" fontId="0" fillId="0" borderId="43" xfId="0" applyBorder="1"/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169" fontId="0" fillId="0" borderId="34" xfId="0" applyNumberForma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169" fontId="0" fillId="0" borderId="1" xfId="0" applyNumberFormat="1" applyBorder="1" applyAlignment="1">
      <alignment vertical="center" wrapText="1"/>
    </xf>
    <xf numFmtId="169" fontId="0" fillId="0" borderId="1" xfId="0" applyNumberFormat="1" applyBorder="1"/>
    <xf numFmtId="0" fontId="0" fillId="0" borderId="38" xfId="0" applyBorder="1" applyAlignment="1">
      <alignment vertical="center" wrapText="1"/>
    </xf>
    <xf numFmtId="169" fontId="0" fillId="0" borderId="39" xfId="0" applyNumberFormat="1" applyBorder="1"/>
    <xf numFmtId="0" fontId="17" fillId="3" borderId="0" xfId="0" applyFont="1" applyFill="1"/>
    <xf numFmtId="167" fontId="17" fillId="3" borderId="1" xfId="0" applyNumberFormat="1" applyFont="1" applyFill="1" applyBorder="1" applyAlignment="1">
      <alignment vertical="center"/>
    </xf>
    <xf numFmtId="0" fontId="17" fillId="0" borderId="0" xfId="0" applyFont="1"/>
    <xf numFmtId="0" fontId="17" fillId="2" borderId="0" xfId="0" applyFont="1" applyFill="1"/>
    <xf numFmtId="165" fontId="17" fillId="2" borderId="0" xfId="0" applyNumberFormat="1" applyFont="1" applyFill="1"/>
    <xf numFmtId="165" fontId="17" fillId="0" borderId="0" xfId="0" applyNumberFormat="1" applyFont="1"/>
    <xf numFmtId="0" fontId="3" fillId="2" borderId="1" xfId="0" applyFont="1" applyFill="1" applyBorder="1"/>
    <xf numFmtId="0" fontId="14" fillId="3" borderId="18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16" fillId="2" borderId="22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12" fillId="3" borderId="18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center" vertical="center"/>
    </xf>
    <xf numFmtId="49" fontId="12" fillId="3" borderId="28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NS\Treasurer\2020%20Budget\2020%20CNS%20Budget_Council_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eporting Structure"/>
      <sheetName val="Budget Data"/>
      <sheetName val="CNS Roll UP"/>
      <sheetName val="E&amp;R Summary"/>
      <sheetName val="R Chart"/>
      <sheetName val="E Chart"/>
      <sheetName val="Business Centre Details"/>
      <sheetName val="Account Holder Report"/>
      <sheetName val="Catagory Detail Report"/>
      <sheetName val="Category Summary  Report"/>
      <sheetName val="Category by Account Holder"/>
      <sheetName val="Purpose List"/>
      <sheetName val="Categorie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Administration</v>
          </cell>
        </row>
        <row r="3">
          <cell r="A3" t="str">
            <v>Advertising/Marketing CNS</v>
          </cell>
        </row>
        <row r="4">
          <cell r="A4" t="str">
            <v>Award</v>
          </cell>
        </row>
        <row r="5">
          <cell r="A5" t="str">
            <v>Branch</v>
          </cell>
        </row>
        <row r="6">
          <cell r="A6" t="str">
            <v>Bulletin</v>
          </cell>
        </row>
        <row r="7">
          <cell r="A7" t="str">
            <v>Conference</v>
          </cell>
        </row>
        <row r="8">
          <cell r="A8" t="str">
            <v>Council</v>
          </cell>
        </row>
        <row r="9">
          <cell r="A9" t="str">
            <v>Course</v>
          </cell>
        </row>
        <row r="10">
          <cell r="A10" t="str">
            <v>Education/Outreach</v>
          </cell>
        </row>
        <row r="11">
          <cell r="A11" t="str">
            <v>Events General</v>
          </cell>
        </row>
        <row r="12">
          <cell r="A12" t="str">
            <v>Finance</v>
          </cell>
        </row>
        <row r="13">
          <cell r="A13" t="str">
            <v>Gift</v>
          </cell>
        </row>
        <row r="14">
          <cell r="A14" t="str">
            <v>Hearing</v>
          </cell>
        </row>
        <row r="15">
          <cell r="A15" t="str">
            <v>Industry Relations</v>
          </cell>
        </row>
        <row r="16">
          <cell r="A16" t="str">
            <v>Insurance</v>
          </cell>
        </row>
        <row r="17">
          <cell r="A17" t="str">
            <v>Improvement Plan</v>
          </cell>
        </row>
        <row r="18">
          <cell r="A18" t="str">
            <v>IT</v>
          </cell>
        </row>
        <row r="19">
          <cell r="A19" t="str">
            <v>Program</v>
          </cell>
        </row>
        <row r="20">
          <cell r="A20" t="str">
            <v>Oversight</v>
          </cell>
        </row>
        <row r="21">
          <cell r="A21" t="str">
            <v>Strategic Plan</v>
          </cell>
        </row>
        <row r="22">
          <cell r="A22" t="str">
            <v>Yearbook</v>
          </cell>
        </row>
      </sheetData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878B-313A-4E89-ADAE-23F3F2DDC605}">
  <dimension ref="A1:M129"/>
  <sheetViews>
    <sheetView tabSelected="1" workbookViewId="0">
      <selection activeCell="B6" sqref="B6"/>
    </sheetView>
  </sheetViews>
  <sheetFormatPr defaultRowHeight="14.5" x14ac:dyDescent="0.35"/>
  <cols>
    <col min="1" max="1" width="17" customWidth="1"/>
    <col min="2" max="2" width="45.90625" customWidth="1"/>
    <col min="3" max="3" width="11.90625" customWidth="1"/>
    <col min="4" max="4" width="18.36328125" customWidth="1"/>
    <col min="5" max="5" width="14.08984375" style="73" customWidth="1"/>
    <col min="6" max="6" width="12.453125" customWidth="1"/>
    <col min="7" max="7" width="8.36328125" customWidth="1"/>
    <col min="8" max="8" width="9.6328125" style="47" customWidth="1"/>
    <col min="9" max="9" width="11.453125" style="47" customWidth="1"/>
    <col min="10" max="10" width="11.36328125" bestFit="1" customWidth="1"/>
    <col min="11" max="11" width="12.54296875" customWidth="1"/>
    <col min="13" max="13" width="10.453125" bestFit="1" customWidth="1"/>
  </cols>
  <sheetData>
    <row r="1" spans="1:11" ht="18" customHeight="1" x14ac:dyDescent="0.35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9.5" customHeight="1" x14ac:dyDescent="0.35">
      <c r="A2" s="144" t="s">
        <v>60</v>
      </c>
      <c r="B2" s="144"/>
      <c r="C2" s="1"/>
      <c r="D2" s="1"/>
      <c r="E2" s="66"/>
      <c r="F2" s="1"/>
      <c r="G2" s="1"/>
      <c r="H2" s="1"/>
      <c r="I2" s="1"/>
      <c r="J2" s="1"/>
      <c r="K2" s="1"/>
    </row>
    <row r="3" spans="1:11" ht="15" customHeight="1" x14ac:dyDescent="0.35">
      <c r="A3" s="2" t="s">
        <v>45</v>
      </c>
      <c r="B3" s="3"/>
      <c r="C3" s="50"/>
      <c r="D3" s="75" t="s">
        <v>57</v>
      </c>
      <c r="E3" s="67"/>
      <c r="F3" s="50"/>
      <c r="G3" s="50"/>
      <c r="H3" s="50"/>
      <c r="I3" s="50"/>
      <c r="J3" s="50"/>
      <c r="K3" s="50"/>
    </row>
    <row r="4" spans="1:11" ht="15" customHeight="1" x14ac:dyDescent="0.35">
      <c r="A4" s="138" t="s">
        <v>0</v>
      </c>
      <c r="B4" s="84"/>
      <c r="C4" s="50"/>
      <c r="D4" s="50"/>
      <c r="E4" s="67"/>
      <c r="F4" s="50"/>
      <c r="G4" s="50"/>
      <c r="H4" s="50"/>
      <c r="I4" s="50"/>
      <c r="J4" s="50"/>
      <c r="K4" s="50"/>
    </row>
    <row r="5" spans="1:11" ht="15" customHeight="1" x14ac:dyDescent="0.35">
      <c r="A5" s="138"/>
      <c r="B5" s="84"/>
      <c r="C5" s="50"/>
      <c r="D5" s="50"/>
      <c r="E5" s="67"/>
      <c r="F5" s="50"/>
      <c r="G5" s="50"/>
      <c r="H5" s="50"/>
      <c r="I5" s="50"/>
      <c r="J5" s="50"/>
      <c r="K5" s="50"/>
    </row>
    <row r="6" spans="1:11" ht="15" customHeight="1" x14ac:dyDescent="0.35">
      <c r="A6" s="138"/>
      <c r="B6" s="84"/>
      <c r="C6" s="50"/>
      <c r="D6" s="50"/>
      <c r="E6" s="67"/>
      <c r="F6" s="50"/>
      <c r="G6" s="50"/>
      <c r="H6" s="50"/>
      <c r="I6" s="50"/>
      <c r="J6" s="50"/>
      <c r="K6" s="50"/>
    </row>
    <row r="7" spans="1:11" ht="15" customHeight="1" x14ac:dyDescent="0.35">
      <c r="A7" s="139"/>
      <c r="B7" s="84"/>
      <c r="C7" s="50"/>
      <c r="D7" s="7"/>
      <c r="E7" s="68"/>
      <c r="F7" s="7"/>
      <c r="G7" s="7"/>
      <c r="H7" s="7"/>
      <c r="I7" s="7"/>
      <c r="J7" s="7"/>
      <c r="K7" s="7"/>
    </row>
    <row r="8" spans="1:11" ht="15" customHeight="1" x14ac:dyDescent="0.35">
      <c r="A8" s="5" t="s">
        <v>1</v>
      </c>
      <c r="B8" s="84"/>
      <c r="C8" s="4"/>
      <c r="D8" s="48"/>
      <c r="E8" s="69"/>
      <c r="F8" s="7"/>
      <c r="G8" s="7"/>
      <c r="H8" s="7"/>
      <c r="I8" s="7"/>
      <c r="J8" s="7"/>
      <c r="K8" s="7"/>
    </row>
    <row r="9" spans="1:11" ht="15" customHeight="1" x14ac:dyDescent="0.35">
      <c r="A9" s="5" t="s">
        <v>42</v>
      </c>
      <c r="B9" s="85"/>
      <c r="C9" s="4"/>
      <c r="D9" s="49"/>
      <c r="E9" s="69"/>
      <c r="F9" s="7"/>
      <c r="G9" s="7"/>
      <c r="H9" s="7"/>
      <c r="I9" s="7"/>
      <c r="J9" s="7"/>
      <c r="K9" s="7"/>
    </row>
    <row r="10" spans="1:11" ht="15" customHeight="1" x14ac:dyDescent="0.35">
      <c r="A10" s="5" t="s">
        <v>38</v>
      </c>
      <c r="B10" s="84"/>
      <c r="C10" s="4"/>
      <c r="D10" s="48"/>
      <c r="E10" s="69"/>
      <c r="F10" s="7"/>
      <c r="G10" s="7"/>
      <c r="H10" s="7"/>
      <c r="I10" s="7"/>
      <c r="J10" s="7"/>
      <c r="K10" s="7"/>
    </row>
    <row r="11" spans="1:11" ht="15" customHeight="1" x14ac:dyDescent="0.35">
      <c r="A11" s="51"/>
      <c r="B11" s="52"/>
      <c r="C11" s="4"/>
      <c r="D11" s="48"/>
      <c r="E11" s="69"/>
      <c r="F11" s="7"/>
      <c r="G11" s="7"/>
      <c r="H11" s="7"/>
      <c r="I11" s="7"/>
      <c r="J11" s="7"/>
      <c r="K11" s="7"/>
    </row>
    <row r="12" spans="1:11" ht="15" customHeight="1" x14ac:dyDescent="0.35">
      <c r="A12" s="144" t="s">
        <v>61</v>
      </c>
      <c r="B12" s="144"/>
      <c r="C12" s="4"/>
      <c r="D12" s="48"/>
      <c r="E12" s="69"/>
      <c r="F12" s="7"/>
      <c r="G12" s="7"/>
      <c r="H12" s="7"/>
      <c r="I12" s="7"/>
      <c r="J12" s="7"/>
      <c r="K12" s="7"/>
    </row>
    <row r="13" spans="1:11" ht="15" customHeight="1" x14ac:dyDescent="0.35">
      <c r="A13" s="54" t="s">
        <v>58</v>
      </c>
      <c r="B13" s="53"/>
      <c r="C13" s="4"/>
      <c r="D13" s="48"/>
      <c r="E13" s="69"/>
      <c r="F13" s="7"/>
      <c r="G13" s="7"/>
      <c r="H13" s="7"/>
      <c r="I13" s="7"/>
      <c r="J13" s="7"/>
      <c r="K13" s="7"/>
    </row>
    <row r="14" spans="1:11" ht="15" customHeight="1" x14ac:dyDescent="0.35">
      <c r="A14" s="2" t="s">
        <v>44</v>
      </c>
      <c r="B14" s="143" t="s">
        <v>2</v>
      </c>
      <c r="C14" s="143"/>
      <c r="D14" s="143"/>
      <c r="E14" s="143"/>
      <c r="F14" s="143"/>
      <c r="G14" s="143"/>
      <c r="H14" s="143"/>
      <c r="I14" s="7"/>
      <c r="J14" s="7"/>
      <c r="K14" s="7"/>
    </row>
    <row r="15" spans="1:11" ht="15" customHeight="1" x14ac:dyDescent="0.35">
      <c r="A15" s="130"/>
      <c r="B15" s="55"/>
      <c r="C15" s="56"/>
      <c r="D15" s="56"/>
      <c r="E15" s="56"/>
      <c r="F15" s="56"/>
      <c r="G15" s="56"/>
      <c r="H15" s="57"/>
      <c r="I15" s="7"/>
      <c r="J15" s="7"/>
      <c r="K15" s="7"/>
    </row>
    <row r="16" spans="1:11" ht="15" customHeight="1" x14ac:dyDescent="0.35">
      <c r="A16" s="130"/>
      <c r="B16" s="55"/>
      <c r="C16" s="56"/>
      <c r="D16" s="56"/>
      <c r="E16" s="56"/>
      <c r="F16" s="56"/>
      <c r="G16" s="56"/>
      <c r="H16" s="57"/>
      <c r="I16" s="7"/>
      <c r="J16" s="7"/>
      <c r="K16" s="7"/>
    </row>
    <row r="17" spans="1:13" ht="15.65" customHeight="1" x14ac:dyDescent="0.35">
      <c r="A17" s="26"/>
      <c r="B17" s="140"/>
      <c r="C17" s="141"/>
      <c r="D17" s="141"/>
      <c r="E17" s="141"/>
      <c r="F17" s="141"/>
      <c r="G17" s="141"/>
      <c r="H17" s="142"/>
      <c r="I17" s="7"/>
      <c r="J17" s="7"/>
      <c r="K17" s="7"/>
    </row>
    <row r="18" spans="1:13" x14ac:dyDescent="0.35">
      <c r="A18" s="26"/>
      <c r="B18" s="140"/>
      <c r="C18" s="141"/>
      <c r="D18" s="141"/>
      <c r="E18" s="141"/>
      <c r="F18" s="141"/>
      <c r="G18" s="141"/>
      <c r="H18" s="142"/>
      <c r="I18" s="7"/>
      <c r="J18" s="7"/>
      <c r="K18" s="7"/>
    </row>
    <row r="19" spans="1:13" ht="16.25" customHeight="1" x14ac:dyDescent="0.35">
      <c r="A19" s="6"/>
      <c r="B19" s="7"/>
      <c r="C19" s="6"/>
      <c r="D19" s="6"/>
      <c r="E19" s="70"/>
      <c r="F19" s="7"/>
      <c r="G19" s="7"/>
      <c r="H19" s="7"/>
      <c r="I19" s="7"/>
      <c r="J19" s="7"/>
      <c r="K19" s="7"/>
    </row>
    <row r="20" spans="1:13" ht="16.25" customHeight="1" thickBot="1" x14ac:dyDescent="0.4">
      <c r="A20" s="144" t="s">
        <v>62</v>
      </c>
      <c r="B20" s="144"/>
      <c r="C20" s="6"/>
      <c r="D20" s="6"/>
      <c r="E20" s="70"/>
      <c r="F20" s="7"/>
      <c r="G20" s="7"/>
      <c r="H20" s="7"/>
      <c r="I20" s="7"/>
      <c r="J20" s="7"/>
      <c r="K20" s="7"/>
    </row>
    <row r="21" spans="1:13" ht="21.75" customHeight="1" thickBot="1" x14ac:dyDescent="0.4">
      <c r="A21" s="58" t="s">
        <v>51</v>
      </c>
      <c r="B21" s="8"/>
      <c r="C21" s="145" t="s">
        <v>5</v>
      </c>
      <c r="D21" s="146"/>
      <c r="E21" s="146"/>
      <c r="F21" s="147"/>
      <c r="G21" s="9"/>
      <c r="H21" s="8"/>
      <c r="I21" s="8"/>
      <c r="J21" s="9"/>
      <c r="K21" s="9"/>
    </row>
    <row r="22" spans="1:13" ht="51" customHeight="1" thickBot="1" x14ac:dyDescent="0.4">
      <c r="A22" s="10" t="s">
        <v>6</v>
      </c>
      <c r="B22" s="11" t="s">
        <v>7</v>
      </c>
      <c r="C22" s="12" t="s">
        <v>8</v>
      </c>
      <c r="D22" s="64" t="s">
        <v>46</v>
      </c>
      <c r="E22" s="14" t="s">
        <v>16</v>
      </c>
      <c r="F22" s="13" t="s">
        <v>50</v>
      </c>
      <c r="G22" s="13" t="s">
        <v>10</v>
      </c>
      <c r="H22" s="14" t="s">
        <v>167</v>
      </c>
      <c r="I22" s="15" t="s">
        <v>11</v>
      </c>
      <c r="J22" s="15" t="s">
        <v>12</v>
      </c>
      <c r="K22" s="16" t="s">
        <v>13</v>
      </c>
    </row>
    <row r="23" spans="1:13" ht="15" customHeight="1" x14ac:dyDescent="0.35">
      <c r="A23" s="17"/>
      <c r="B23" s="18"/>
      <c r="C23" s="19"/>
      <c r="D23" s="74" t="str">
        <f>IF(ISNA(VLOOKUP(C23,Lists!$F$5:$I$45,2,FALSE))=TRUE,"",VLOOKUP(C23,Lists!$F$5:$I$45,2,FALSE))</f>
        <v/>
      </c>
      <c r="E23" s="71"/>
      <c r="F23" s="59"/>
      <c r="G23" s="20"/>
      <c r="H23" s="21"/>
      <c r="I23" s="22"/>
      <c r="J23" s="22"/>
      <c r="K23" s="23"/>
      <c r="M23" s="24"/>
    </row>
    <row r="24" spans="1:13" ht="15.75" customHeight="1" x14ac:dyDescent="0.35">
      <c r="A24" s="25"/>
      <c r="B24" s="26"/>
      <c r="C24" s="27"/>
      <c r="D24" s="65" t="str">
        <f>IF(ISNA(VLOOKUP(C24,Lists!$F$5:$I$45,2,FALSE))=TRUE,"",VLOOKUP(C24,Lists!$F$5:$I$45,2,FALSE))</f>
        <v/>
      </c>
      <c r="E24" s="72"/>
      <c r="F24" s="60"/>
      <c r="G24" s="28"/>
      <c r="H24" s="29"/>
      <c r="I24" s="30"/>
      <c r="J24" s="30"/>
      <c r="K24" s="31"/>
      <c r="M24" s="24"/>
    </row>
    <row r="25" spans="1:13" ht="15" customHeight="1" x14ac:dyDescent="0.35">
      <c r="A25" s="25"/>
      <c r="B25" s="26"/>
      <c r="C25" s="27"/>
      <c r="D25" s="65" t="str">
        <f>IF(ISNA(VLOOKUP(C25,Lists!$F$5:$I$45,2,FALSE))=TRUE,"",VLOOKUP(C25,Lists!$F$5:$I$45,2,FALSE))</f>
        <v/>
      </c>
      <c r="E25" s="72"/>
      <c r="F25" s="61"/>
      <c r="G25" s="32"/>
      <c r="H25" s="29"/>
      <c r="I25" s="30"/>
      <c r="J25" s="30"/>
      <c r="K25" s="33"/>
      <c r="M25" s="24"/>
    </row>
    <row r="26" spans="1:13" ht="15" customHeight="1" x14ac:dyDescent="0.35">
      <c r="A26" s="25"/>
      <c r="B26" s="26"/>
      <c r="C26" s="27"/>
      <c r="D26" s="65" t="str">
        <f>IF(ISNA(VLOOKUP(C26,Lists!$F$5:$I$45,2,FALSE))=TRUE,"",VLOOKUP(C26,Lists!$F$5:$I$45,2,FALSE))</f>
        <v/>
      </c>
      <c r="E26" s="72"/>
      <c r="F26" s="61"/>
      <c r="G26" s="32"/>
      <c r="H26" s="29"/>
      <c r="I26" s="30"/>
      <c r="J26" s="30"/>
      <c r="K26" s="33"/>
      <c r="M26" s="24"/>
    </row>
    <row r="27" spans="1:13" ht="15" customHeight="1" x14ac:dyDescent="0.35">
      <c r="A27" s="25"/>
      <c r="B27" s="26"/>
      <c r="C27" s="27"/>
      <c r="D27" s="65" t="str">
        <f>IF(ISNA(VLOOKUP(C27,Lists!$F$5:$I$45,2,FALSE))=TRUE,"",VLOOKUP(C27,Lists!$F$5:$I$45,2,FALSE))</f>
        <v/>
      </c>
      <c r="E27" s="72"/>
      <c r="F27" s="61"/>
      <c r="G27" s="32"/>
      <c r="H27" s="29"/>
      <c r="I27" s="30"/>
      <c r="J27" s="30"/>
      <c r="K27" s="33"/>
      <c r="M27" s="24"/>
    </row>
    <row r="28" spans="1:13" ht="15" customHeight="1" x14ac:dyDescent="0.35">
      <c r="A28" s="25"/>
      <c r="B28" s="26"/>
      <c r="C28" s="27"/>
      <c r="D28" s="65" t="str">
        <f>IF(ISNA(VLOOKUP(C28,Lists!$F$5:$I$45,2,FALSE))=TRUE,"",VLOOKUP(C28,Lists!$F$5:$I$45,2,FALSE))</f>
        <v/>
      </c>
      <c r="E28" s="72"/>
      <c r="F28" s="61"/>
      <c r="G28" s="32"/>
      <c r="H28" s="29"/>
      <c r="I28" s="30"/>
      <c r="J28" s="30"/>
      <c r="K28" s="33"/>
      <c r="M28" s="24"/>
    </row>
    <row r="29" spans="1:13" ht="15" customHeight="1" x14ac:dyDescent="0.35">
      <c r="A29" s="25"/>
      <c r="B29" s="26"/>
      <c r="C29" s="27"/>
      <c r="D29" s="65" t="str">
        <f>IF(ISNA(VLOOKUP(C29,Lists!$F$5:$I$45,2,FALSE))=TRUE,"",VLOOKUP(C29,Lists!$F$5:$I$45,2,FALSE))</f>
        <v/>
      </c>
      <c r="E29" s="72"/>
      <c r="F29" s="61"/>
      <c r="G29" s="32"/>
      <c r="H29" s="29"/>
      <c r="I29" s="30"/>
      <c r="J29" s="30"/>
      <c r="K29" s="33"/>
      <c r="M29" s="24"/>
    </row>
    <row r="30" spans="1:13" ht="15" customHeight="1" x14ac:dyDescent="0.35">
      <c r="A30" s="25"/>
      <c r="B30" s="26"/>
      <c r="C30" s="27"/>
      <c r="D30" s="65" t="str">
        <f>IF(ISNA(VLOOKUP(C30,Lists!$F$5:$I$45,2,FALSE))=TRUE,"",VLOOKUP(C30,Lists!$F$5:$I$45,2,FALSE))</f>
        <v/>
      </c>
      <c r="E30" s="72"/>
      <c r="F30" s="61"/>
      <c r="G30" s="32"/>
      <c r="H30" s="29"/>
      <c r="I30" s="30"/>
      <c r="J30" s="30"/>
      <c r="K30" s="33"/>
      <c r="M30" s="24"/>
    </row>
    <row r="31" spans="1:13" ht="15" customHeight="1" x14ac:dyDescent="0.35">
      <c r="A31" s="25"/>
      <c r="B31" s="26"/>
      <c r="C31" s="27"/>
      <c r="D31" s="65" t="str">
        <f>IF(ISNA(VLOOKUP(C31,Lists!$F$5:$I$45,2,FALSE))=TRUE,"",VLOOKUP(C31,Lists!$F$5:$I$45,2,FALSE))</f>
        <v/>
      </c>
      <c r="E31" s="72"/>
      <c r="F31" s="61"/>
      <c r="G31" s="32"/>
      <c r="H31" s="29"/>
      <c r="I31" s="30"/>
      <c r="J31" s="30"/>
      <c r="K31" s="33"/>
      <c r="M31" s="24"/>
    </row>
    <row r="32" spans="1:13" ht="15" customHeight="1" x14ac:dyDescent="0.35">
      <c r="A32" s="25"/>
      <c r="B32" s="26"/>
      <c r="C32" s="27"/>
      <c r="D32" s="65" t="str">
        <f>IF(ISNA(VLOOKUP(C32,Lists!$F$5:$I$45,2,FALSE))=TRUE,"",VLOOKUP(C32,Lists!$F$5:$I$45,2,FALSE))</f>
        <v/>
      </c>
      <c r="E32" s="72"/>
      <c r="F32" s="61"/>
      <c r="G32" s="32"/>
      <c r="H32" s="29"/>
      <c r="I32" s="30"/>
      <c r="J32" s="30"/>
      <c r="K32" s="33"/>
      <c r="M32" s="24"/>
    </row>
    <row r="33" spans="1:13" ht="15" customHeight="1" x14ac:dyDescent="0.35">
      <c r="A33" s="25"/>
      <c r="B33" s="26"/>
      <c r="C33" s="27"/>
      <c r="D33" s="65" t="str">
        <f>IF(ISNA(VLOOKUP(C33,Lists!$F$5:$I$45,2,FALSE))=TRUE,"",VLOOKUP(C33,Lists!$F$5:$I$45,2,FALSE))</f>
        <v/>
      </c>
      <c r="E33" s="72"/>
      <c r="F33" s="61"/>
      <c r="G33" s="32"/>
      <c r="H33" s="29"/>
      <c r="I33" s="30"/>
      <c r="J33" s="30"/>
      <c r="K33" s="33"/>
      <c r="M33" s="24"/>
    </row>
    <row r="34" spans="1:13" ht="15" customHeight="1" x14ac:dyDescent="0.35">
      <c r="A34" s="25"/>
      <c r="B34" s="26"/>
      <c r="C34" s="27"/>
      <c r="D34" s="65" t="str">
        <f>IF(ISNA(VLOOKUP(C34,Lists!$F$5:$I$45,2,FALSE))=TRUE,"",VLOOKUP(C34,Lists!$F$5:$I$45,2,FALSE))</f>
        <v/>
      </c>
      <c r="E34" s="72"/>
      <c r="F34" s="61"/>
      <c r="G34" s="34"/>
      <c r="H34" s="29"/>
      <c r="I34" s="35"/>
      <c r="J34" s="35"/>
      <c r="K34" s="31"/>
      <c r="M34" s="36"/>
    </row>
    <row r="35" spans="1:13" ht="15" customHeight="1" x14ac:dyDescent="0.35">
      <c r="A35" s="25"/>
      <c r="B35" s="37"/>
      <c r="C35" s="27"/>
      <c r="D35" s="65" t="str">
        <f>IF(ISNA(VLOOKUP(C35,Lists!$F$5:$I$45,2,FALSE))=TRUE,"",VLOOKUP(C35,Lists!$F$5:$I$45,2,FALSE))</f>
        <v/>
      </c>
      <c r="E35" s="72"/>
      <c r="F35" s="61"/>
      <c r="G35" s="34"/>
      <c r="H35" s="29"/>
      <c r="I35" s="35"/>
      <c r="J35" s="35"/>
      <c r="K35" s="31"/>
      <c r="M35" s="24"/>
    </row>
    <row r="36" spans="1:13" ht="15" customHeight="1" x14ac:dyDescent="0.35">
      <c r="A36" s="25"/>
      <c r="B36" s="37"/>
      <c r="C36" s="27"/>
      <c r="D36" s="65" t="str">
        <f>IF(ISNA(VLOOKUP(C36,Lists!$F$5:$I$45,2,FALSE))=TRUE,"",VLOOKUP(C36,Lists!$F$5:$I$45,2,FALSE))</f>
        <v/>
      </c>
      <c r="E36" s="72"/>
      <c r="F36" s="61"/>
      <c r="G36" s="34"/>
      <c r="H36" s="29"/>
      <c r="I36" s="35"/>
      <c r="J36" s="35"/>
      <c r="K36" s="31"/>
      <c r="M36" s="24"/>
    </row>
    <row r="37" spans="1:13" ht="15" customHeight="1" x14ac:dyDescent="0.35">
      <c r="A37" s="25"/>
      <c r="B37" s="37"/>
      <c r="C37" s="27"/>
      <c r="D37" s="65" t="str">
        <f>IF(ISNA(VLOOKUP(C37,Lists!$F$5:$I$45,2,FALSE))=TRUE,"",VLOOKUP(C37,Lists!$F$5:$I$45,2,FALSE))</f>
        <v/>
      </c>
      <c r="E37" s="72"/>
      <c r="F37" s="60"/>
      <c r="G37" s="38"/>
      <c r="H37" s="29"/>
      <c r="I37" s="30"/>
      <c r="J37" s="30"/>
      <c r="K37" s="33"/>
      <c r="M37" s="24"/>
    </row>
    <row r="38" spans="1:13" ht="15" customHeight="1" x14ac:dyDescent="0.35">
      <c r="A38" s="25"/>
      <c r="B38" s="37"/>
      <c r="C38" s="27"/>
      <c r="D38" s="65" t="str">
        <f>IF(ISNA(VLOOKUP(C38,Lists!$F$5:$I$45,2,FALSE))=TRUE,"",VLOOKUP(C38,Lists!$F$5:$I$45,2,FALSE))</f>
        <v/>
      </c>
      <c r="E38" s="72"/>
      <c r="F38" s="60"/>
      <c r="G38" s="38"/>
      <c r="H38" s="29"/>
      <c r="I38" s="30"/>
      <c r="J38" s="30"/>
      <c r="K38" s="33"/>
      <c r="M38" s="24"/>
    </row>
    <row r="39" spans="1:13" x14ac:dyDescent="0.35">
      <c r="A39" s="25"/>
      <c r="B39" s="26"/>
      <c r="C39" s="27"/>
      <c r="D39" s="65" t="str">
        <f>IF(ISNA(VLOOKUP(C39,Lists!$F$5:$I$45,2,FALSE))=TRUE,"",VLOOKUP(C39,Lists!$F$5:$I$45,2,FALSE))</f>
        <v/>
      </c>
      <c r="E39" s="72"/>
      <c r="F39" s="60"/>
      <c r="G39" s="38"/>
      <c r="H39" s="29"/>
      <c r="I39" s="30"/>
      <c r="J39" s="30"/>
      <c r="K39" s="33"/>
      <c r="M39" s="24"/>
    </row>
    <row r="40" spans="1:13" x14ac:dyDescent="0.35">
      <c r="A40" s="25"/>
      <c r="B40" s="26"/>
      <c r="C40" s="27"/>
      <c r="D40" s="65" t="str">
        <f>IF(ISNA(VLOOKUP(C40,Lists!$F$5:$I$45,2,FALSE))=TRUE,"",VLOOKUP(C40,Lists!$F$5:$I$45,2,FALSE))</f>
        <v/>
      </c>
      <c r="E40" s="72"/>
      <c r="F40" s="60"/>
      <c r="G40" s="38"/>
      <c r="H40" s="29"/>
      <c r="I40" s="30"/>
      <c r="J40" s="30"/>
      <c r="K40" s="33"/>
      <c r="M40" s="24"/>
    </row>
    <row r="41" spans="1:13" ht="15" customHeight="1" x14ac:dyDescent="0.35">
      <c r="A41" s="25"/>
      <c r="B41" s="37"/>
      <c r="C41" s="27"/>
      <c r="D41" s="65" t="str">
        <f>IF(ISNA(VLOOKUP(C41,Lists!$F$5:$I$45,2,FALSE))=TRUE,"",VLOOKUP(C41,Lists!$F$5:$I$45,2,FALSE))</f>
        <v/>
      </c>
      <c r="E41" s="72"/>
      <c r="F41" s="60"/>
      <c r="G41" s="38"/>
      <c r="H41" s="29"/>
      <c r="I41" s="30"/>
      <c r="J41" s="30"/>
      <c r="K41" s="33"/>
      <c r="M41" s="24"/>
    </row>
    <row r="42" spans="1:13" ht="15" customHeight="1" x14ac:dyDescent="0.35">
      <c r="A42" s="25"/>
      <c r="B42" s="37"/>
      <c r="C42" s="27"/>
      <c r="D42" s="65" t="str">
        <f>IF(ISNA(VLOOKUP(C42,Lists!$F$5:$I$45,2,FALSE))=TRUE,"",VLOOKUP(C42,Lists!$F$5:$I$45,2,FALSE))</f>
        <v/>
      </c>
      <c r="E42" s="72"/>
      <c r="F42" s="60"/>
      <c r="G42" s="38"/>
      <c r="H42" s="29"/>
      <c r="I42" s="30"/>
      <c r="J42" s="30"/>
      <c r="K42" s="33"/>
      <c r="M42" s="24"/>
    </row>
    <row r="43" spans="1:13" ht="15" customHeight="1" x14ac:dyDescent="0.35">
      <c r="A43" s="25"/>
      <c r="B43" s="37"/>
      <c r="C43" s="27"/>
      <c r="D43" s="65" t="str">
        <f>IF(ISNA(VLOOKUP(C43,Lists!$F$5:$I$45,2,FALSE))=TRUE,"",VLOOKUP(C43,Lists!$F$5:$I$45,2,FALSE))</f>
        <v/>
      </c>
      <c r="E43" s="72"/>
      <c r="F43" s="60"/>
      <c r="G43" s="38"/>
      <c r="H43" s="29"/>
      <c r="I43" s="30"/>
      <c r="J43" s="30"/>
      <c r="K43" s="33"/>
      <c r="M43" s="24"/>
    </row>
    <row r="44" spans="1:13" ht="15" customHeight="1" x14ac:dyDescent="0.35">
      <c r="A44" s="25"/>
      <c r="B44" s="37"/>
      <c r="C44" s="27"/>
      <c r="D44" s="65" t="str">
        <f>IF(ISNA(VLOOKUP(C44,Lists!$F$5:$I$45,2,FALSE))=TRUE,"",VLOOKUP(C44,Lists!$F$5:$I$45,2,FALSE))</f>
        <v/>
      </c>
      <c r="E44" s="72"/>
      <c r="F44" s="60"/>
      <c r="G44" s="38"/>
      <c r="H44" s="29"/>
      <c r="I44" s="30"/>
      <c r="J44" s="30"/>
      <c r="K44" s="33"/>
      <c r="M44" s="24"/>
    </row>
    <row r="45" spans="1:13" ht="15" customHeight="1" x14ac:dyDescent="0.35">
      <c r="A45" s="25"/>
      <c r="B45" s="37"/>
      <c r="C45" s="27"/>
      <c r="D45" s="65" t="str">
        <f>IF(ISNA(VLOOKUP(C45,Lists!$F$5:$I$45,2,FALSE))=TRUE,"",VLOOKUP(C45,Lists!$F$5:$I$45,2,FALSE))</f>
        <v/>
      </c>
      <c r="E45" s="72"/>
      <c r="F45" s="60"/>
      <c r="G45" s="38"/>
      <c r="H45" s="29"/>
      <c r="I45" s="30"/>
      <c r="J45" s="30"/>
      <c r="K45" s="33"/>
      <c r="M45" s="24"/>
    </row>
    <row r="46" spans="1:13" ht="15" customHeight="1" x14ac:dyDescent="0.35">
      <c r="A46" s="25"/>
      <c r="B46" s="39"/>
      <c r="C46" s="27"/>
      <c r="D46" s="65" t="str">
        <f>IF(ISNA(VLOOKUP(C46,Lists!$F$5:$I$45,2,FALSE))=TRUE,"",VLOOKUP(C46,Lists!$F$5:$I$45,2,FALSE))</f>
        <v/>
      </c>
      <c r="E46" s="72"/>
      <c r="F46" s="60"/>
      <c r="G46" s="39"/>
      <c r="H46" s="29"/>
      <c r="I46" s="30"/>
      <c r="J46" s="30"/>
      <c r="K46" s="33"/>
      <c r="M46" s="24"/>
    </row>
    <row r="47" spans="1:13" ht="15" customHeight="1" x14ac:dyDescent="0.35">
      <c r="A47" s="40"/>
      <c r="B47" s="37"/>
      <c r="C47" s="27"/>
      <c r="D47" s="65" t="str">
        <f>IF(ISNA(VLOOKUP(C47,Lists!$F$5:$I$45,2,FALSE))=TRUE,"",VLOOKUP(C47,Lists!$F$5:$I$45,2,FALSE))</f>
        <v/>
      </c>
      <c r="E47" s="72"/>
      <c r="F47" s="60"/>
      <c r="G47" s="38"/>
      <c r="H47" s="29"/>
      <c r="I47" s="30"/>
      <c r="J47" s="30"/>
      <c r="K47" s="30"/>
      <c r="M47" s="24"/>
    </row>
    <row r="48" spans="1:13" ht="15" customHeight="1" thickBot="1" x14ac:dyDescent="0.4">
      <c r="A48" s="41"/>
      <c r="B48" s="42"/>
      <c r="C48" s="42"/>
      <c r="D48" s="42"/>
      <c r="E48" s="68"/>
      <c r="F48" s="148" t="s">
        <v>14</v>
      </c>
      <c r="G48" s="149"/>
      <c r="H48" s="149"/>
      <c r="I48" s="43">
        <f>SUM(I23:I47)</f>
        <v>0</v>
      </c>
      <c r="J48" s="43">
        <f>SUM(J23:J47)</f>
        <v>0</v>
      </c>
      <c r="K48" s="43">
        <f>SUM(K23:K47)</f>
        <v>0</v>
      </c>
    </row>
    <row r="49" spans="1:11" ht="15" customHeight="1" x14ac:dyDescent="0.35">
      <c r="A49" s="41"/>
      <c r="B49" s="42"/>
      <c r="C49" s="42"/>
      <c r="D49" s="42"/>
      <c r="E49" s="68"/>
      <c r="F49" s="44"/>
      <c r="G49" s="44"/>
      <c r="H49" s="44"/>
      <c r="I49" s="45"/>
      <c r="J49" s="46"/>
      <c r="K49" s="46"/>
    </row>
    <row r="50" spans="1:11" ht="15" customHeight="1" x14ac:dyDescent="0.35">
      <c r="A50" s="82" t="s">
        <v>59</v>
      </c>
      <c r="B50" s="83"/>
      <c r="C50" s="83"/>
      <c r="D50" s="83"/>
      <c r="E50" s="68"/>
      <c r="F50" s="44"/>
      <c r="G50" s="44"/>
      <c r="H50"/>
      <c r="I50" s="24"/>
    </row>
    <row r="51" spans="1:11" ht="39.65" customHeight="1" x14ac:dyDescent="0.35">
      <c r="A51" s="150" t="s">
        <v>8</v>
      </c>
      <c r="B51" s="152" t="s">
        <v>5</v>
      </c>
      <c r="C51" s="153"/>
      <c r="D51" s="154"/>
      <c r="E51" s="62"/>
      <c r="F51" s="63"/>
      <c r="G51" s="63"/>
      <c r="H51"/>
      <c r="I51"/>
    </row>
    <row r="52" spans="1:11" ht="15" customHeight="1" x14ac:dyDescent="0.35">
      <c r="A52" s="151"/>
      <c r="B52" s="77" t="s">
        <v>15</v>
      </c>
      <c r="C52" s="77" t="s">
        <v>16</v>
      </c>
      <c r="D52" s="78" t="s">
        <v>54</v>
      </c>
      <c r="E52" s="78" t="s">
        <v>53</v>
      </c>
      <c r="F52" s="78" t="s">
        <v>55</v>
      </c>
      <c r="H52"/>
      <c r="I52"/>
    </row>
    <row r="53" spans="1:11" s="126" customFormat="1" ht="4.5" x14ac:dyDescent="0.15">
      <c r="A53" s="131">
        <f>A15</f>
        <v>0</v>
      </c>
      <c r="B53" s="134" t="s">
        <v>52</v>
      </c>
      <c r="C53" s="124" t="s">
        <v>150</v>
      </c>
      <c r="D53" s="125">
        <f>IF(AND($A$53=$C$23,$C53=$E$23),I$23,0)+IF(AND($A$53=$C$24,$C53=$E$24),I$24,0)+IF(AND($A$53=$C$25,$C53=$E$25),I$25,0)+IF(AND($A$53=$C$26,$C53=$E$26),I$26,0)+IF(AND($A$53=$C$27,$C53=$E$27),I$27,0)+IF(AND($A$53=$C$28,$C53=$E$28),I$28,0)+IF(AND($A$53=$C$29,$C53=$E$29),I$29,0)+IF(AND($A$53=$C$30,$C53=$E$30),I$30,0)+IF(AND($A$53=$C$31,$C53=$E$31),I$31,0)+IF(AND($A$53=$C$32,$C53=$E$32),I$32,0)+IF(AND($A$53=$C$33,$C53=$E$33),I$33,0)+IF(AND($A$53=$C$34,$C53=$E$34),I$34,0)+IF(AND($A$53=$C$35,$C53=$E$35),I$35,0)+IF(AND($A$53=$C$36,$C53=$E$36),I$36,0)+IF(AND($A$53=$C$37,$C53=$E$37),I$37,0)+IF(AND($A$53=$C$38,$C53=$E$38),I$38,0)+IF(AND($A$53=$C$39,$C53=$E$39),I$39,0)+IF(AND($A$53=$C$40,$C53=$E$40),I$40,0)+IF(AND($A$53=$C$41,$C53=$E$41),I$41,0)+IF(AND($A$53=$C$42,$C53=$E$42),I$42,0)+IF(AND($A$53=$C$43,$C53=$E$43),I$43,0)+IF(AND($A$53=$C$44,$C53=$E$44),I$44,0)+IF(AND($A$53=$C$45,$C53=$E$45),I$45,0)+IF(AND($A$53=$C$46,$C53=$E$46),I$46,0)+IF(AND($A$53=$C$47,$C53=$E$47),I$47,0)</f>
        <v>0</v>
      </c>
      <c r="E53" s="125">
        <f t="shared" ref="E53:F53" si="0">IF(AND($A$53=$C$23,$C53=$E$23),J$23,0)+IF(AND($A$53=$C$24,$C53=$E$24),J$24,0)+IF(AND($A$53=$C$25,$C53=$E$25),J$25,0)+IF(AND($A$53=$C$26,$C53=$E$26),J$26,0)+IF(AND($A$53=$C$27,$C53=$E$27),J$27,0)+IF(AND($A$53=$C$28,$C53=$E$28),J$28,0)+IF(AND($A$53=$C$29,$C53=$E$29),J$29,0)+IF(AND($A$53=$C$30,$C53=$E$30),J$30,0)+IF(AND($A$53=$C$31,$C53=$E$31),J$31,0)+IF(AND($A$53=$C$32,$C53=$E$32),J$32,0)+IF(AND($A$53=$C$33,$C53=$E$33),J$33,0)+IF(AND($A$53=$C$34,$C53=$E$34),J$34,0)+IF(AND($A$53=$C$35,$C53=$E$35),J$35,0)+IF(AND($A$53=$C$36,$C53=$E$36),J$36,0)+IF(AND($A$53=$C$37,$C53=$E$37),J$37,0)+IF(AND($A$53=$C$38,$C53=$E$38),J$38,0)+IF(AND($A$53=$C$39,$C53=$E$39),J$39,0)+IF(AND($A$53=$C$40,$C53=$E$40),J$40,0)+IF(AND($A$53=$C$41,$C53=$E$41),J$41,0)+IF(AND($A$53=$C$42,$C53=$E$42),J$42,0)+IF(AND($A$53=$C$43,$C53=$E$43),J$43,0)+IF(AND($A$53=$C$44,$C53=$E$44),J$44,0)+IF(AND($A$53=$C$45,$C53=$E$45),J$45,0)+IF(AND($A$53=$C$46,$C53=$E$46),J$46,0)+IF(AND($A$53=$C$47,$C53=$E$47),J$47,0)</f>
        <v>0</v>
      </c>
      <c r="F53" s="125">
        <f t="shared" si="0"/>
        <v>0</v>
      </c>
    </row>
    <row r="54" spans="1:11" s="126" customFormat="1" ht="4.5" x14ac:dyDescent="0.15">
      <c r="A54" s="132"/>
      <c r="B54" s="135"/>
      <c r="C54" s="124" t="s">
        <v>151</v>
      </c>
      <c r="D54" s="125">
        <f t="shared" ref="D54:D59" si="1">IF(AND($A$53=$C$23,$C54=$E$23),I$23,0)+IF(AND($A$53=$C$24,$C54=$E$24),I$24,0)+IF(AND($A$53=$C$25,$C54=$E$25),I$25,0)+IF(AND($A$53=$C$26,$C54=$E$26),I$26,0)+IF(AND($A$53=$C$27,$C54=$E$27),I$27,0)+IF(AND($A$53=$C$28,$C54=$E$28),I$28,0)+IF(AND($A$53=$C$29,$C54=$E$29),I$29,0)+IF(AND($A$53=$C$30,$C54=$E$30),I$30,0)+IF(AND($A$53=$C$31,$C54=$E$31),I$31,0)+IF(AND($A$53=$C$32,$C54=$E$32),I$32,0)+IF(AND($A$53=$C$33,$C54=$E$33),I$33,0)+IF(AND($A$53=$C$34,$C54=$E$34),I$34,0)+IF(AND($A$53=$C$35,$C54=$E$35),I$35,0)+IF(AND($A$53=$C$36,$C54=$E$36),I$36,0)+IF(AND($A$53=$C$37,$C54=$E$37),I$37,0)+IF(AND($A$53=$C$38,$C54=$E$38),I$38,0)+IF(AND($A$53=$C$39,$C54=$E$39),I$39,0)+IF(AND($A$53=$C$40,$C54=$E$40),I$40,0)+IF(AND($A$53=$C$41,$C54=$E$41),I$41,0)+IF(AND($A$53=$C$42,$C54=$E$42),I$42,0)+IF(AND($A$53=$C$43,$C54=$E$43),I$43,0)+IF(AND($A$53=$C$44,$C54=$E$44),I$44,0)+IF(AND($A$53=$C$45,$C54=$E$45),I$45,0)+IF(AND($A$53=$C$46,$C54=$E$46),I$46,0)+IF(AND($A$53=$C$47,$C54=$E$47),I$47,0)</f>
        <v>0</v>
      </c>
      <c r="E54" s="125">
        <f t="shared" ref="E54:E59" si="2">IF(AND($A$53=$C$23,$C54=$E$23),J$23,0)+IF(AND($A$53=$C$24,$C54=$E$24),J$24,0)+IF(AND($A$53=$C$25,$C54=$E$25),J$25,0)+IF(AND($A$53=$C$26,$C54=$E$26),J$26,0)+IF(AND($A$53=$C$27,$C54=$E$27),J$27,0)+IF(AND($A$53=$C$28,$C54=$E$28),J$28,0)+IF(AND($A$53=$C$29,$C54=$E$29),J$29,0)+IF(AND($A$53=$C$30,$C54=$E$30),J$30,0)+IF(AND($A$53=$C$31,$C54=$E$31),J$31,0)+IF(AND($A$53=$C$32,$C54=$E$32),J$32,0)+IF(AND($A$53=$C$33,$C54=$E$33),J$33,0)+IF(AND($A$53=$C$34,$C54=$E$34),J$34,0)+IF(AND($A$53=$C$35,$C54=$E$35),J$35,0)+IF(AND($A$53=$C$36,$C54=$E$36),J$36,0)+IF(AND($A$53=$C$37,$C54=$E$37),J$37,0)+IF(AND($A$53=$C$38,$C54=$E$38),J$38,0)+IF(AND($A$53=$C$39,$C54=$E$39),J$39,0)+IF(AND($A$53=$C$40,$C54=$E$40),J$40,0)+IF(AND($A$53=$C$41,$C54=$E$41),J$41,0)+IF(AND($A$53=$C$42,$C54=$E$42),J$42,0)+IF(AND($A$53=$C$43,$C54=$E$43),J$43,0)+IF(AND($A$53=$C$44,$C54=$E$44),J$44,0)+IF(AND($A$53=$C$45,$C54=$E$45),J$45,0)+IF(AND($A$53=$C$46,$C54=$E$46),J$46,0)+IF(AND($A$53=$C$47,$C54=$E$47),J$47,0)</f>
        <v>0</v>
      </c>
      <c r="F54" s="125">
        <f t="shared" ref="F54:F59" si="3">IF(AND($A$53=$C$23,$C54=$E$23),K$23,0)+IF(AND($A$53=$C$24,$C54=$E$24),K$24,0)+IF(AND($A$53=$C$25,$C54=$E$25),K$25,0)+IF(AND($A$53=$C$26,$C54=$E$26),K$26,0)+IF(AND($A$53=$C$27,$C54=$E$27),K$27,0)+IF(AND($A$53=$C$28,$C54=$E$28),K$28,0)+IF(AND($A$53=$C$29,$C54=$E$29),K$29,0)+IF(AND($A$53=$C$30,$C54=$E$30),K$30,0)+IF(AND($A$53=$C$31,$C54=$E$31),K$31,0)+IF(AND($A$53=$C$32,$C54=$E$32),K$32,0)+IF(AND($A$53=$C$33,$C54=$E$33),K$33,0)+IF(AND($A$53=$C$34,$C54=$E$34),K$34,0)+IF(AND($A$53=$C$35,$C54=$E$35),K$35,0)+IF(AND($A$53=$C$36,$C54=$E$36),K$36,0)+IF(AND($A$53=$C$37,$C54=$E$37),K$37,0)+IF(AND($A$53=$C$38,$C54=$E$38),K$38,0)+IF(AND($A$53=$C$39,$C54=$E$39),K$39,0)+IF(AND($A$53=$C$40,$C54=$E$40),K$40,0)+IF(AND($A$53=$C$41,$C54=$E$41),K$41,0)+IF(AND($A$53=$C$42,$C54=$E$42),K$42,0)+IF(AND($A$53=$C$43,$C54=$E$43),K$43,0)+IF(AND($A$53=$C$44,$C54=$E$44),K$44,0)+IF(AND($A$53=$C$45,$C54=$E$45),K$45,0)+IF(AND($A$53=$C$46,$C54=$E$46),K$46,0)+IF(AND($A$53=$C$47,$C54=$E$47),K$47,0)</f>
        <v>0</v>
      </c>
    </row>
    <row r="55" spans="1:11" s="126" customFormat="1" ht="4.5" x14ac:dyDescent="0.15">
      <c r="A55" s="132"/>
      <c r="B55" s="135"/>
      <c r="C55" s="124" t="s">
        <v>152</v>
      </c>
      <c r="D55" s="125">
        <f t="shared" si="1"/>
        <v>0</v>
      </c>
      <c r="E55" s="125">
        <f t="shared" si="2"/>
        <v>0</v>
      </c>
      <c r="F55" s="125">
        <f t="shared" si="3"/>
        <v>0</v>
      </c>
    </row>
    <row r="56" spans="1:11" s="126" customFormat="1" ht="4.5" x14ac:dyDescent="0.15">
      <c r="A56" s="132"/>
      <c r="B56" s="135"/>
      <c r="C56" s="124" t="s">
        <v>153</v>
      </c>
      <c r="D56" s="125">
        <f t="shared" si="1"/>
        <v>0</v>
      </c>
      <c r="E56" s="125">
        <f t="shared" si="2"/>
        <v>0</v>
      </c>
      <c r="F56" s="125">
        <f t="shared" si="3"/>
        <v>0</v>
      </c>
    </row>
    <row r="57" spans="1:11" s="126" customFormat="1" ht="4.5" x14ac:dyDescent="0.15">
      <c r="A57" s="132"/>
      <c r="B57" s="135"/>
      <c r="C57" s="124" t="s">
        <v>154</v>
      </c>
      <c r="D57" s="125">
        <f t="shared" si="1"/>
        <v>0</v>
      </c>
      <c r="E57" s="125">
        <f t="shared" si="2"/>
        <v>0</v>
      </c>
      <c r="F57" s="125">
        <f t="shared" si="3"/>
        <v>0</v>
      </c>
    </row>
    <row r="58" spans="1:11" s="126" customFormat="1" ht="4.5" x14ac:dyDescent="0.15">
      <c r="A58" s="132"/>
      <c r="B58" s="135"/>
      <c r="C58" s="124" t="s">
        <v>155</v>
      </c>
      <c r="D58" s="125">
        <f t="shared" si="1"/>
        <v>0</v>
      </c>
      <c r="E58" s="125">
        <f t="shared" si="2"/>
        <v>0</v>
      </c>
      <c r="F58" s="125">
        <f t="shared" si="3"/>
        <v>0</v>
      </c>
    </row>
    <row r="59" spans="1:11" s="126" customFormat="1" ht="4.5" x14ac:dyDescent="0.15">
      <c r="A59" s="132"/>
      <c r="B59" s="135"/>
      <c r="C59" s="124" t="s">
        <v>156</v>
      </c>
      <c r="D59" s="125">
        <f t="shared" si="1"/>
        <v>0</v>
      </c>
      <c r="E59" s="125">
        <f t="shared" si="2"/>
        <v>0</v>
      </c>
      <c r="F59" s="125">
        <f t="shared" si="3"/>
        <v>0</v>
      </c>
    </row>
    <row r="60" spans="1:11" s="126" customFormat="1" ht="4.5" x14ac:dyDescent="0.15">
      <c r="A60" s="132"/>
      <c r="B60" s="135"/>
      <c r="C60" s="124" t="s">
        <v>157</v>
      </c>
      <c r="D60" s="125">
        <f t="shared" ref="D60:D70" si="4">IF(AND($A$53=$C$23,$C60=$E$23),I$23,0)+IF(AND($A$53=$C$24,$C60=$E$24),I$24,0)+IF(AND($A$53=$C$25,$C60=$E$25),I$25,0)+IF(AND($A$53=$C$26,$C60=$E$26),I$26,0)+IF(AND($A$53=$C$27,$C60=$E$27),I$27,0)+IF(AND($A$53=$C$28,$C60=$E$28),I$28,0)+IF(AND($A$53=$C$29,$C60=$E$29),I$29,0)+IF(AND($A$53=$C$30,$C60=$E$30),I$30,0)+IF(AND($A$53=$C$31,$C60=$E$31),I$31,0)+IF(AND($A$53=$C$32,$C60=$E$32),I$32,0)+IF(AND($A$53=$C$33,$C60=$E$33),I$33,0)+IF(AND($A$53=$C$34,$C60=$E$34),I$34,0)+IF(AND($A$53=$C$35,$C60=$E$35),I$35,0)+IF(AND($A$53=$C$36,$C60=$E$36),I$36,0)+IF(AND($A$53=$C$37,$C60=$E$37),I$37,0)+IF(AND($A$53=$C$38,$C60=$E$38),I$38,0)+IF(AND($A$53=$C$39,$C60=$E$39),I$39,0)+IF(AND($A$53=$C$40,$C60=$E$40),I$40,0)+IF(AND($A$53=$C$41,$C60=$E$41),I$41,0)+IF(AND($A$53=$C$42,$C60=$E$42),I$42,0)+IF(AND($A$53=$C$43,$C60=$E$43),I$43,0)+IF(AND($A$53=$C$44,$C60=$E$44),I$44,0)+IF(AND($A$53=$C$45,$C60=$E$45),I$45,0)+IF(AND($A$53=$C$46,$C60=$E$46),I$46,0)+IF(AND($A$53=$C$47,$C60=$E$47),I$47,0)</f>
        <v>0</v>
      </c>
      <c r="E60" s="125">
        <f t="shared" ref="E60:E70" si="5">IF(AND($A$53=$C$23,$C60=$E$23),J$23,0)+IF(AND($A$53=$C$24,$C60=$E$24),J$24,0)+IF(AND($A$53=$C$25,$C60=$E$25),J$25,0)+IF(AND($A$53=$C$26,$C60=$E$26),J$26,0)+IF(AND($A$53=$C$27,$C60=$E$27),J$27,0)+IF(AND($A$53=$C$28,$C60=$E$28),J$28,0)+IF(AND($A$53=$C$29,$C60=$E$29),J$29,0)+IF(AND($A$53=$C$30,$C60=$E$30),J$30,0)+IF(AND($A$53=$C$31,$C60=$E$31),J$31,0)+IF(AND($A$53=$C$32,$C60=$E$32),J$32,0)+IF(AND($A$53=$C$33,$C60=$E$33),J$33,0)+IF(AND($A$53=$C$34,$C60=$E$34),J$34,0)+IF(AND($A$53=$C$35,$C60=$E$35),J$35,0)+IF(AND($A$53=$C$36,$C60=$E$36),J$36,0)+IF(AND($A$53=$C$37,$C60=$E$37),J$37,0)+IF(AND($A$53=$C$38,$C60=$E$38),J$38,0)+IF(AND($A$53=$C$39,$C60=$E$39),J$39,0)+IF(AND($A$53=$C$40,$C60=$E$40),J$40,0)+IF(AND($A$53=$C$41,$C60=$E$41),J$41,0)+IF(AND($A$53=$C$42,$C60=$E$42),J$42,0)+IF(AND($A$53=$C$43,$C60=$E$43),J$43,0)+IF(AND($A$53=$C$44,$C60=$E$44),J$44,0)+IF(AND($A$53=$C$45,$C60=$E$45),J$45,0)+IF(AND($A$53=$C$46,$C60=$E$46),J$46,0)+IF(AND($A$53=$C$47,$C60=$E$47),J$47,0)</f>
        <v>0</v>
      </c>
      <c r="F60" s="125">
        <f t="shared" ref="F60:F70" si="6">IF(AND($A$53=$C$23,$C60=$E$23),K$23,0)+IF(AND($A$53=$C$24,$C60=$E$24),K$24,0)+IF(AND($A$53=$C$25,$C60=$E$25),K$25,0)+IF(AND($A$53=$C$26,$C60=$E$26),K$26,0)+IF(AND($A$53=$C$27,$C60=$E$27),K$27,0)+IF(AND($A$53=$C$28,$C60=$E$28),K$28,0)+IF(AND($A$53=$C$29,$C60=$E$29),K$29,0)+IF(AND($A$53=$C$30,$C60=$E$30),K$30,0)+IF(AND($A$53=$C$31,$C60=$E$31),K$31,0)+IF(AND($A$53=$C$32,$C60=$E$32),K$32,0)+IF(AND($A$53=$C$33,$C60=$E$33),K$33,0)+IF(AND($A$53=$C$34,$C60=$E$34),K$34,0)+IF(AND($A$53=$C$35,$C60=$E$35),K$35,0)+IF(AND($A$53=$C$36,$C60=$E$36),K$36,0)+IF(AND($A$53=$C$37,$C60=$E$37),K$37,0)+IF(AND($A$53=$C$38,$C60=$E$38),K$38,0)+IF(AND($A$53=$C$39,$C60=$E$39),K$39,0)+IF(AND($A$53=$C$40,$C60=$E$40),K$40,0)+IF(AND($A$53=$C$41,$C60=$E$41),K$41,0)+IF(AND($A$53=$C$42,$C60=$E$42),K$42,0)+IF(AND($A$53=$C$43,$C60=$E$43),K$43,0)+IF(AND($A$53=$C$44,$C60=$E$44),K$44,0)+IF(AND($A$53=$C$45,$C60=$E$45),K$45,0)+IF(AND($A$53=$C$46,$C60=$E$46),K$46,0)+IF(AND($A$53=$C$47,$C60=$E$47),K$47,0)</f>
        <v>0</v>
      </c>
    </row>
    <row r="61" spans="1:11" s="126" customFormat="1" ht="4.5" x14ac:dyDescent="0.15">
      <c r="A61" s="132"/>
      <c r="B61" s="135"/>
      <c r="C61" s="124" t="s">
        <v>158</v>
      </c>
      <c r="D61" s="125">
        <f t="shared" si="4"/>
        <v>0</v>
      </c>
      <c r="E61" s="125">
        <f t="shared" si="5"/>
        <v>0</v>
      </c>
      <c r="F61" s="125">
        <f t="shared" si="6"/>
        <v>0</v>
      </c>
    </row>
    <row r="62" spans="1:11" s="126" customFormat="1" ht="4.5" x14ac:dyDescent="0.15">
      <c r="A62" s="132"/>
      <c r="B62" s="135"/>
      <c r="C62" s="124" t="s">
        <v>159</v>
      </c>
      <c r="D62" s="125">
        <f t="shared" si="4"/>
        <v>0</v>
      </c>
      <c r="E62" s="125">
        <f t="shared" si="5"/>
        <v>0</v>
      </c>
      <c r="F62" s="125">
        <f t="shared" si="6"/>
        <v>0</v>
      </c>
    </row>
    <row r="63" spans="1:11" s="126" customFormat="1" ht="4.5" x14ac:dyDescent="0.15">
      <c r="A63" s="132"/>
      <c r="B63" s="135"/>
      <c r="C63" s="124" t="s">
        <v>160</v>
      </c>
      <c r="D63" s="125">
        <f t="shared" si="4"/>
        <v>0</v>
      </c>
      <c r="E63" s="125">
        <f t="shared" si="5"/>
        <v>0</v>
      </c>
      <c r="F63" s="125">
        <f t="shared" si="6"/>
        <v>0</v>
      </c>
    </row>
    <row r="64" spans="1:11" s="126" customFormat="1" ht="4.5" x14ac:dyDescent="0.15">
      <c r="A64" s="132"/>
      <c r="B64" s="135"/>
      <c r="C64" s="124" t="s">
        <v>161</v>
      </c>
      <c r="D64" s="125">
        <f t="shared" si="4"/>
        <v>0</v>
      </c>
      <c r="E64" s="125">
        <f t="shared" si="5"/>
        <v>0</v>
      </c>
      <c r="F64" s="125">
        <f t="shared" si="6"/>
        <v>0</v>
      </c>
    </row>
    <row r="65" spans="1:11" s="126" customFormat="1" ht="4.5" x14ac:dyDescent="0.15">
      <c r="A65" s="132"/>
      <c r="B65" s="135"/>
      <c r="C65" s="124" t="s">
        <v>162</v>
      </c>
      <c r="D65" s="125">
        <f t="shared" si="4"/>
        <v>0</v>
      </c>
      <c r="E65" s="125">
        <f t="shared" si="5"/>
        <v>0</v>
      </c>
      <c r="F65" s="125">
        <f t="shared" si="6"/>
        <v>0</v>
      </c>
    </row>
    <row r="66" spans="1:11" s="126" customFormat="1" ht="4.5" x14ac:dyDescent="0.15">
      <c r="A66" s="132"/>
      <c r="B66" s="135"/>
      <c r="C66" s="124" t="s">
        <v>163</v>
      </c>
      <c r="D66" s="125">
        <f t="shared" si="4"/>
        <v>0</v>
      </c>
      <c r="E66" s="125">
        <f t="shared" si="5"/>
        <v>0</v>
      </c>
      <c r="F66" s="125">
        <f t="shared" si="6"/>
        <v>0</v>
      </c>
    </row>
    <row r="67" spans="1:11" s="126" customFormat="1" ht="4.5" x14ac:dyDescent="0.15">
      <c r="A67" s="132"/>
      <c r="B67" s="135"/>
      <c r="C67" s="124" t="s">
        <v>164</v>
      </c>
      <c r="D67" s="125">
        <f t="shared" si="4"/>
        <v>0</v>
      </c>
      <c r="E67" s="125">
        <f t="shared" si="5"/>
        <v>0</v>
      </c>
      <c r="F67" s="125">
        <f t="shared" si="6"/>
        <v>0</v>
      </c>
    </row>
    <row r="68" spans="1:11" s="126" customFormat="1" ht="4.5" x14ac:dyDescent="0.15">
      <c r="A68" s="132"/>
      <c r="B68" s="135"/>
      <c r="C68" s="124" t="s">
        <v>165</v>
      </c>
      <c r="D68" s="125">
        <f t="shared" si="4"/>
        <v>0</v>
      </c>
      <c r="E68" s="125">
        <f t="shared" si="5"/>
        <v>0</v>
      </c>
      <c r="F68" s="125">
        <f t="shared" si="6"/>
        <v>0</v>
      </c>
    </row>
    <row r="69" spans="1:11" s="126" customFormat="1" ht="4.5" x14ac:dyDescent="0.15">
      <c r="A69" s="132"/>
      <c r="B69" s="135"/>
      <c r="C69" s="124" t="s">
        <v>166</v>
      </c>
      <c r="D69" s="125">
        <f t="shared" si="4"/>
        <v>0</v>
      </c>
      <c r="E69" s="125">
        <f t="shared" si="5"/>
        <v>0</v>
      </c>
      <c r="F69" s="125">
        <f t="shared" si="6"/>
        <v>0</v>
      </c>
    </row>
    <row r="70" spans="1:11" s="126" customFormat="1" ht="4.5" x14ac:dyDescent="0.15">
      <c r="A70" s="132"/>
      <c r="B70" s="136"/>
      <c r="C70" s="124" t="s">
        <v>56</v>
      </c>
      <c r="D70" s="125">
        <f t="shared" si="4"/>
        <v>0</v>
      </c>
      <c r="E70" s="125">
        <f t="shared" si="5"/>
        <v>0</v>
      </c>
      <c r="F70" s="125">
        <f t="shared" si="6"/>
        <v>0</v>
      </c>
    </row>
    <row r="71" spans="1:11" x14ac:dyDescent="0.35">
      <c r="A71" s="133"/>
      <c r="B71" s="79" t="s">
        <v>17</v>
      </c>
      <c r="C71" s="80"/>
      <c r="D71" s="81">
        <f>SUM(D53:D70)</f>
        <v>0</v>
      </c>
      <c r="E71" s="81">
        <f t="shared" ref="E71:F71" si="7">SUM(E53:E70)</f>
        <v>0</v>
      </c>
      <c r="F71" s="81">
        <f t="shared" si="7"/>
        <v>0</v>
      </c>
      <c r="H71"/>
      <c r="I71"/>
    </row>
    <row r="72" spans="1:11" s="126" customFormat="1" ht="4.5" x14ac:dyDescent="0.15">
      <c r="A72" s="131">
        <f>A16</f>
        <v>0</v>
      </c>
      <c r="B72" s="134" t="s">
        <v>52</v>
      </c>
      <c r="C72" s="124" t="s">
        <v>150</v>
      </c>
      <c r="D72" s="125">
        <f t="shared" ref="D72:D78" si="8">IF(AND($A$72=$C$23,$C72=$E$23),I$23,0)+IF(AND($A$72=$C$24,$C72=$E$24),I$24,0)+IF(AND($A$72=$C$25,$C72=$E$25),I$25,0)+IF(AND($A$72=$C$26,$C72=$E$26),I$26,0)+IF(AND($A$72=$C$27,$C72=$E$27),I$27,0)+IF(AND($A$72=$C$28,$C72=$E$28),I$28,0)+IF(AND($A$72=$C$29,$C72=$E$29),I$29,0)+IF(AND($A$72=$C$30,$C72=$E$30),I$30,0)+IF(AND($A$72=$C$31,$C72=$E$31),I$31,0)+IF(AND($A$72=$C$32,$C72=$E$32),I$32,0)+IF(AND($A$72=$C$33,$C72=$E$33),I$33,0)+IF(AND($A$72=$C$34,$C72=$E$34),I$34,0)+IF(AND($A$72=$C$35,$C72=$E$35),I$35,0)+IF(AND($A$72=$C$36,$C72=$E$36),I$36,0)+IF(AND($A$72=$C$37,$C72=$E$37),I$37,0)+IF(AND($A$72=$C$38,$C72=$E$38),I$38,0)+IF(AND($A$72=$C$39,$C72=$E$39),I$39,0)+IF(AND($A$72=$C$40,$C72=$E$40),I$40,0)+IF(AND($A$72=$C$41,$C72=$E$41),I$41,0)+IF(AND($A$72=$C$42,$C72=$E$42),I$42,0)+IF(AND($A$72=$C$43,$C72=$E$43),I$43,0)+IF(AND($A$72=$C$44,$C72=$E$44),I$44,0)+IF(AND($A$72=$C$45,$C72=$E$45),I$45,0)+IF(AND($A$72=$C$46,$C72=$E$46),I$46,0)+IF(AND($A$72=$C$47,$C72=$E$47),I$47,0)</f>
        <v>0</v>
      </c>
      <c r="E72" s="125">
        <f t="shared" ref="E72:F72" si="9">IF(AND($A$72=$C$23,$C72=$E$23),J$23,0)+IF(AND($A$72=$C$24,$C72=$E$24),J$24,0)+IF(AND($A$72=$C$25,$C72=$E$25),J$25,0)+IF(AND($A$72=$C$26,$C72=$E$26),J$26,0)+IF(AND($A$72=$C$27,$C72=$E$27),J$27,0)+IF(AND($A$72=$C$28,$C72=$E$28),J$28,0)+IF(AND($A$72=$C$29,$C72=$E$29),J$29,0)+IF(AND($A$72=$C$30,$C72=$E$30),J$30,0)+IF(AND($A$72=$C$31,$C72=$E$31),J$31,0)+IF(AND($A$72=$C$32,$C72=$E$32),J$32,0)+IF(AND($A$72=$C$33,$C72=$E$33),J$33,0)+IF(AND($A$72=$C$34,$C72=$E$34),J$34,0)+IF(AND($A$72=$C$35,$C72=$E$35),J$35,0)+IF(AND($A$72=$C$36,$C72=$E$36),J$36,0)+IF(AND($A$72=$C$37,$C72=$E$37),J$37,0)+IF(AND($A$72=$C$38,$C72=$E$38),J$38,0)+IF(AND($A$72=$C$39,$C72=$E$39),J$39,0)+IF(AND($A$72=$C$40,$C72=$E$40),J$40,0)+IF(AND($A$72=$C$41,$C72=$E$41),J$41,0)+IF(AND($A$72=$C$42,$C72=$E$42),J$42,0)+IF(AND($A$72=$C$43,$C72=$E$43),J$43,0)+IF(AND($A$72=$C$44,$C72=$E$44),J$44,0)+IF(AND($A$72=$C$45,$C72=$E$45),J$45,0)+IF(AND($A$72=$C$46,$C72=$E$46),J$46,0)+IF(AND($A$72=$C$47,$C72=$E$47),J$47,0)</f>
        <v>0</v>
      </c>
      <c r="F72" s="125">
        <f t="shared" si="9"/>
        <v>0</v>
      </c>
      <c r="G72" s="127"/>
      <c r="H72" s="128"/>
      <c r="I72" s="128"/>
      <c r="J72" s="127"/>
      <c r="K72" s="127"/>
    </row>
    <row r="73" spans="1:11" s="126" customFormat="1" ht="4.5" x14ac:dyDescent="0.15">
      <c r="A73" s="132"/>
      <c r="B73" s="135"/>
      <c r="C73" s="124" t="s">
        <v>151</v>
      </c>
      <c r="D73" s="125">
        <f t="shared" si="8"/>
        <v>0</v>
      </c>
      <c r="E73" s="125">
        <f t="shared" ref="E73:F78" si="10">IF(AND($A$72=$C$23,$C73=$E$23),J$23,0)+IF(AND($A$72=$C$24,$C73=$E$24),J$24,0)+IF(AND($A$72=$C$25,$C73=$E$25),J$25,0)+IF(AND($A$72=$C$26,$C73=$E$26),J$26,0)+IF(AND($A$72=$C$27,$C73=$E$27),J$27,0)+IF(AND($A$72=$C$28,$C73=$E$28),J$28,0)+IF(AND($A$72=$C$29,$C73=$E$29),J$29,0)+IF(AND($A$72=$C$30,$C73=$E$30),J$30,0)+IF(AND($A$72=$C$31,$C73=$E$31),J$31,0)+IF(AND($A$72=$C$32,$C73=$E$32),J$32,0)+IF(AND($A$72=$C$33,$C73=$E$33),J$33,0)+IF(AND($A$72=$C$34,$C73=$E$34),J$34,0)+IF(AND($A$72=$C$35,$C73=$E$35),J$35,0)+IF(AND($A$72=$C$36,$C73=$E$36),J$36,0)+IF(AND($A$72=$C$37,$C73=$E$37),J$37,0)+IF(AND($A$72=$C$38,$C73=$E$38),J$38,0)+IF(AND($A$72=$C$39,$C73=$E$39),J$39,0)+IF(AND($A$72=$C$40,$C73=$E$40),J$40,0)+IF(AND($A$72=$C$41,$C73=$E$41),J$41,0)+IF(AND($A$72=$C$42,$C73=$E$42),J$42,0)+IF(AND($A$72=$C$43,$C73=$E$43),J$43,0)+IF(AND($A$72=$C$44,$C73=$E$44),J$44,0)+IF(AND($A$72=$C$45,$C73=$E$45),J$45,0)+IF(AND($A$72=$C$46,$C73=$E$46),J$46,0)+IF(AND($A$72=$C$47,$C73=$E$47),J$47,0)</f>
        <v>0</v>
      </c>
      <c r="F73" s="125">
        <f t="shared" si="10"/>
        <v>0</v>
      </c>
      <c r="G73" s="127"/>
      <c r="H73" s="128"/>
      <c r="I73" s="128"/>
      <c r="J73" s="127"/>
      <c r="K73" s="127"/>
    </row>
    <row r="74" spans="1:11" s="126" customFormat="1" ht="4.5" x14ac:dyDescent="0.15">
      <c r="A74" s="132"/>
      <c r="B74" s="135"/>
      <c r="C74" s="124" t="s">
        <v>152</v>
      </c>
      <c r="D74" s="125">
        <f t="shared" si="8"/>
        <v>0</v>
      </c>
      <c r="E74" s="125">
        <f t="shared" si="10"/>
        <v>0</v>
      </c>
      <c r="F74" s="125">
        <f t="shared" si="10"/>
        <v>0</v>
      </c>
      <c r="G74" s="127"/>
      <c r="H74" s="129"/>
      <c r="I74" s="129"/>
    </row>
    <row r="75" spans="1:11" s="126" customFormat="1" ht="4.5" x14ac:dyDescent="0.15">
      <c r="A75" s="132"/>
      <c r="B75" s="135"/>
      <c r="C75" s="124" t="s">
        <v>153</v>
      </c>
      <c r="D75" s="125">
        <f t="shared" si="8"/>
        <v>0</v>
      </c>
      <c r="E75" s="125">
        <f t="shared" si="10"/>
        <v>0</v>
      </c>
      <c r="F75" s="125">
        <f t="shared" si="10"/>
        <v>0</v>
      </c>
      <c r="H75" s="129"/>
      <c r="I75" s="129"/>
    </row>
    <row r="76" spans="1:11" s="126" customFormat="1" ht="4.5" x14ac:dyDescent="0.15">
      <c r="A76" s="132"/>
      <c r="B76" s="135"/>
      <c r="C76" s="124" t="s">
        <v>154</v>
      </c>
      <c r="D76" s="125">
        <f t="shared" si="8"/>
        <v>0</v>
      </c>
      <c r="E76" s="125">
        <f t="shared" si="10"/>
        <v>0</v>
      </c>
      <c r="F76" s="125">
        <f t="shared" si="10"/>
        <v>0</v>
      </c>
      <c r="H76" s="129"/>
      <c r="I76" s="129"/>
    </row>
    <row r="77" spans="1:11" s="126" customFormat="1" ht="4.5" x14ac:dyDescent="0.15">
      <c r="A77" s="132"/>
      <c r="B77" s="135"/>
      <c r="C77" s="124" t="s">
        <v>155</v>
      </c>
      <c r="D77" s="125">
        <f t="shared" si="8"/>
        <v>0</v>
      </c>
      <c r="E77" s="125">
        <f t="shared" si="10"/>
        <v>0</v>
      </c>
      <c r="F77" s="125">
        <f t="shared" si="10"/>
        <v>0</v>
      </c>
      <c r="H77" s="129"/>
      <c r="I77" s="129"/>
    </row>
    <row r="78" spans="1:11" s="126" customFormat="1" ht="4.5" x14ac:dyDescent="0.15">
      <c r="A78" s="132"/>
      <c r="B78" s="135"/>
      <c r="C78" s="124" t="s">
        <v>156</v>
      </c>
      <c r="D78" s="125">
        <f t="shared" si="8"/>
        <v>0</v>
      </c>
      <c r="E78" s="125">
        <f t="shared" si="10"/>
        <v>0</v>
      </c>
      <c r="F78" s="125">
        <f t="shared" si="10"/>
        <v>0</v>
      </c>
      <c r="H78" s="129"/>
      <c r="I78" s="129"/>
    </row>
    <row r="79" spans="1:11" s="126" customFormat="1" ht="4.5" x14ac:dyDescent="0.15">
      <c r="A79" s="132"/>
      <c r="B79" s="135"/>
      <c r="C79" s="124" t="s">
        <v>157</v>
      </c>
      <c r="D79" s="125">
        <f t="shared" ref="D79:D89" si="11">IF(AND($A$72=$C$23,$C79=$E$23),I$23,0)+IF(AND($A$72=$C$24,$C79=$E$24),I$24,0)+IF(AND($A$72=$C$25,$C79=$E$25),I$25,0)+IF(AND($A$72=$C$26,$C79=$E$26),I$26,0)+IF(AND($A$72=$C$27,$C79=$E$27),I$27,0)+IF(AND($A$72=$C$28,$C79=$E$28),I$28,0)+IF(AND($A$72=$C$29,$C79=$E$29),I$29,0)+IF(AND($A$72=$C$30,$C79=$E$30),I$30,0)+IF(AND($A$72=$C$31,$C79=$E$31),I$31,0)+IF(AND($A$72=$C$32,$C79=$E$32),I$32,0)+IF(AND($A$72=$C$33,$C79=$E$33),I$33,0)+IF(AND($A$72=$C$34,$C79=$E$34),I$34,0)+IF(AND($A$72=$C$35,$C79=$E$35),I$35,0)+IF(AND($A$72=$C$36,$C79=$E$36),I$36,0)+IF(AND($A$72=$C$37,$C79=$E$37),I$37,0)+IF(AND($A$72=$C$38,$C79=$E$38),I$38,0)+IF(AND($A$72=$C$39,$C79=$E$39),I$39,0)+IF(AND($A$72=$C$40,$C79=$E$40),I$40,0)+IF(AND($A$72=$C$41,$C79=$E$41),I$41,0)+IF(AND($A$72=$C$42,$C79=$E$42),I$42,0)+IF(AND($A$72=$C$43,$C79=$E$43),I$43,0)+IF(AND($A$72=$C$44,$C79=$E$44),I$44,0)+IF(AND($A$72=$C$45,$C79=$E$45),I$45,0)+IF(AND($A$72=$C$46,$C79=$E$46),I$46,0)+IF(AND($A$72=$C$47,$C79=$E$47),I$47,0)</f>
        <v>0</v>
      </c>
      <c r="E79" s="125">
        <f t="shared" ref="E79:E89" si="12">IF(AND($A$72=$C$23,$C79=$E$23),J$23,0)+IF(AND($A$72=$C$24,$C79=$E$24),J$24,0)+IF(AND($A$72=$C$25,$C79=$E$25),J$25,0)+IF(AND($A$72=$C$26,$C79=$E$26),J$26,0)+IF(AND($A$72=$C$27,$C79=$E$27),J$27,0)+IF(AND($A$72=$C$28,$C79=$E$28),J$28,0)+IF(AND($A$72=$C$29,$C79=$E$29),J$29,0)+IF(AND($A$72=$C$30,$C79=$E$30),J$30,0)+IF(AND($A$72=$C$31,$C79=$E$31),J$31,0)+IF(AND($A$72=$C$32,$C79=$E$32),J$32,0)+IF(AND($A$72=$C$33,$C79=$E$33),J$33,0)+IF(AND($A$72=$C$34,$C79=$E$34),J$34,0)+IF(AND($A$72=$C$35,$C79=$E$35),J$35,0)+IF(AND($A$72=$C$36,$C79=$E$36),J$36,0)+IF(AND($A$72=$C$37,$C79=$E$37),J$37,0)+IF(AND($A$72=$C$38,$C79=$E$38),J$38,0)+IF(AND($A$72=$C$39,$C79=$E$39),J$39,0)+IF(AND($A$72=$C$40,$C79=$E$40),J$40,0)+IF(AND($A$72=$C$41,$C79=$E$41),J$41,0)+IF(AND($A$72=$C$42,$C79=$E$42),J$42,0)+IF(AND($A$72=$C$43,$C79=$E$43),J$43,0)+IF(AND($A$72=$C$44,$C79=$E$44),J$44,0)+IF(AND($A$72=$C$45,$C79=$E$45),J$45,0)+IF(AND($A$72=$C$46,$C79=$E$46),J$46,0)+IF(AND($A$72=$C$47,$C79=$E$47),J$47,0)</f>
        <v>0</v>
      </c>
      <c r="F79" s="125">
        <f t="shared" ref="F79:F89" si="13">IF(AND($A$72=$C$23,$C79=$E$23),K$23,0)+IF(AND($A$72=$C$24,$C79=$E$24),K$24,0)+IF(AND($A$72=$C$25,$C79=$E$25),K$25,0)+IF(AND($A$72=$C$26,$C79=$E$26),K$26,0)+IF(AND($A$72=$C$27,$C79=$E$27),K$27,0)+IF(AND($A$72=$C$28,$C79=$E$28),K$28,0)+IF(AND($A$72=$C$29,$C79=$E$29),K$29,0)+IF(AND($A$72=$C$30,$C79=$E$30),K$30,0)+IF(AND($A$72=$C$31,$C79=$E$31),K$31,0)+IF(AND($A$72=$C$32,$C79=$E$32),K$32,0)+IF(AND($A$72=$C$33,$C79=$E$33),K$33,0)+IF(AND($A$72=$C$34,$C79=$E$34),K$34,0)+IF(AND($A$72=$C$35,$C79=$E$35),K$35,0)+IF(AND($A$72=$C$36,$C79=$E$36),K$36,0)+IF(AND($A$72=$C$37,$C79=$E$37),K$37,0)+IF(AND($A$72=$C$38,$C79=$E$38),K$38,0)+IF(AND($A$72=$C$39,$C79=$E$39),K$39,0)+IF(AND($A$72=$C$40,$C79=$E$40),K$40,0)+IF(AND($A$72=$C$41,$C79=$E$41),K$41,0)+IF(AND($A$72=$C$42,$C79=$E$42),K$42,0)+IF(AND($A$72=$C$43,$C79=$E$43),K$43,0)+IF(AND($A$72=$C$44,$C79=$E$44),K$44,0)+IF(AND($A$72=$C$45,$C79=$E$45),K$45,0)+IF(AND($A$72=$C$46,$C79=$E$46),K$46,0)+IF(AND($A$72=$C$47,$C79=$E$47),K$47,0)</f>
        <v>0</v>
      </c>
      <c r="H79" s="129"/>
      <c r="I79" s="129"/>
    </row>
    <row r="80" spans="1:11" s="126" customFormat="1" ht="4.5" x14ac:dyDescent="0.15">
      <c r="A80" s="132"/>
      <c r="B80" s="135"/>
      <c r="C80" s="124" t="s">
        <v>158</v>
      </c>
      <c r="D80" s="125">
        <f t="shared" si="11"/>
        <v>0</v>
      </c>
      <c r="E80" s="125">
        <f t="shared" si="12"/>
        <v>0</v>
      </c>
      <c r="F80" s="125">
        <f t="shared" si="13"/>
        <v>0</v>
      </c>
      <c r="H80" s="129"/>
      <c r="I80" s="129"/>
    </row>
    <row r="81" spans="1:9" s="126" customFormat="1" ht="4.5" x14ac:dyDescent="0.15">
      <c r="A81" s="132"/>
      <c r="B81" s="135"/>
      <c r="C81" s="124" t="s">
        <v>159</v>
      </c>
      <c r="D81" s="125">
        <f t="shared" si="11"/>
        <v>0</v>
      </c>
      <c r="E81" s="125">
        <f t="shared" si="12"/>
        <v>0</v>
      </c>
      <c r="F81" s="125">
        <f t="shared" si="13"/>
        <v>0</v>
      </c>
      <c r="H81" s="129"/>
      <c r="I81" s="129"/>
    </row>
    <row r="82" spans="1:9" s="126" customFormat="1" ht="4.5" x14ac:dyDescent="0.15">
      <c r="A82" s="132"/>
      <c r="B82" s="135"/>
      <c r="C82" s="124" t="s">
        <v>160</v>
      </c>
      <c r="D82" s="125">
        <f t="shared" si="11"/>
        <v>0</v>
      </c>
      <c r="E82" s="125">
        <f t="shared" si="12"/>
        <v>0</v>
      </c>
      <c r="F82" s="125">
        <f t="shared" si="13"/>
        <v>0</v>
      </c>
      <c r="H82" s="129"/>
      <c r="I82" s="129"/>
    </row>
    <row r="83" spans="1:9" s="126" customFormat="1" ht="4.5" x14ac:dyDescent="0.15">
      <c r="A83" s="132"/>
      <c r="B83" s="135"/>
      <c r="C83" s="124" t="s">
        <v>161</v>
      </c>
      <c r="D83" s="125">
        <f t="shared" si="11"/>
        <v>0</v>
      </c>
      <c r="E83" s="125">
        <f t="shared" si="12"/>
        <v>0</v>
      </c>
      <c r="F83" s="125">
        <f t="shared" si="13"/>
        <v>0</v>
      </c>
      <c r="H83" s="129"/>
      <c r="I83" s="129"/>
    </row>
    <row r="84" spans="1:9" s="126" customFormat="1" ht="4.5" x14ac:dyDescent="0.15">
      <c r="A84" s="132"/>
      <c r="B84" s="135"/>
      <c r="C84" s="124" t="s">
        <v>162</v>
      </c>
      <c r="D84" s="125">
        <f t="shared" si="11"/>
        <v>0</v>
      </c>
      <c r="E84" s="125">
        <f t="shared" si="12"/>
        <v>0</v>
      </c>
      <c r="F84" s="125">
        <f t="shared" si="13"/>
        <v>0</v>
      </c>
      <c r="H84" s="129"/>
      <c r="I84" s="129"/>
    </row>
    <row r="85" spans="1:9" s="126" customFormat="1" ht="4.5" x14ac:dyDescent="0.15">
      <c r="A85" s="132"/>
      <c r="B85" s="135"/>
      <c r="C85" s="124" t="s">
        <v>163</v>
      </c>
      <c r="D85" s="125">
        <f t="shared" si="11"/>
        <v>0</v>
      </c>
      <c r="E85" s="125">
        <f t="shared" si="12"/>
        <v>0</v>
      </c>
      <c r="F85" s="125">
        <f t="shared" si="13"/>
        <v>0</v>
      </c>
      <c r="H85" s="129"/>
      <c r="I85" s="129"/>
    </row>
    <row r="86" spans="1:9" s="126" customFormat="1" ht="4.5" x14ac:dyDescent="0.15">
      <c r="A86" s="132"/>
      <c r="B86" s="135"/>
      <c r="C86" s="124" t="s">
        <v>164</v>
      </c>
      <c r="D86" s="125">
        <f t="shared" si="11"/>
        <v>0</v>
      </c>
      <c r="E86" s="125">
        <f t="shared" si="12"/>
        <v>0</v>
      </c>
      <c r="F86" s="125">
        <f t="shared" si="13"/>
        <v>0</v>
      </c>
      <c r="H86" s="129"/>
      <c r="I86" s="129"/>
    </row>
    <row r="87" spans="1:9" s="126" customFormat="1" ht="4.5" x14ac:dyDescent="0.15">
      <c r="A87" s="132"/>
      <c r="B87" s="135"/>
      <c r="C87" s="124" t="s">
        <v>165</v>
      </c>
      <c r="D87" s="125">
        <f t="shared" si="11"/>
        <v>0</v>
      </c>
      <c r="E87" s="125">
        <f t="shared" si="12"/>
        <v>0</v>
      </c>
      <c r="F87" s="125">
        <f t="shared" si="13"/>
        <v>0</v>
      </c>
      <c r="H87" s="129"/>
      <c r="I87" s="129"/>
    </row>
    <row r="88" spans="1:9" s="126" customFormat="1" ht="4.5" x14ac:dyDescent="0.15">
      <c r="A88" s="132"/>
      <c r="B88" s="135"/>
      <c r="C88" s="124" t="s">
        <v>166</v>
      </c>
      <c r="D88" s="125">
        <f t="shared" si="11"/>
        <v>0</v>
      </c>
      <c r="E88" s="125">
        <f t="shared" si="12"/>
        <v>0</v>
      </c>
      <c r="F88" s="125">
        <f t="shared" si="13"/>
        <v>0</v>
      </c>
      <c r="H88" s="129"/>
      <c r="I88" s="129"/>
    </row>
    <row r="89" spans="1:9" s="126" customFormat="1" ht="4.5" x14ac:dyDescent="0.15">
      <c r="A89" s="132"/>
      <c r="B89" s="136"/>
      <c r="C89" s="124" t="s">
        <v>56</v>
      </c>
      <c r="D89" s="125">
        <f t="shared" si="11"/>
        <v>0</v>
      </c>
      <c r="E89" s="125">
        <f t="shared" si="12"/>
        <v>0</v>
      </c>
      <c r="F89" s="125">
        <f t="shared" si="13"/>
        <v>0</v>
      </c>
      <c r="H89" s="129"/>
      <c r="I89" s="129"/>
    </row>
    <row r="90" spans="1:9" x14ac:dyDescent="0.35">
      <c r="A90" s="133"/>
      <c r="B90" s="79" t="s">
        <v>17</v>
      </c>
      <c r="C90" s="80"/>
      <c r="D90" s="81">
        <f>SUM(D72:D89)</f>
        <v>0</v>
      </c>
      <c r="E90" s="81">
        <f t="shared" ref="E90:F90" si="14">SUM(E72:E89)</f>
        <v>0</v>
      </c>
      <c r="F90" s="81">
        <f t="shared" si="14"/>
        <v>0</v>
      </c>
    </row>
    <row r="91" spans="1:9" s="126" customFormat="1" ht="4.5" x14ac:dyDescent="0.15">
      <c r="A91" s="131">
        <f>A17</f>
        <v>0</v>
      </c>
      <c r="B91" s="134" t="s">
        <v>52</v>
      </c>
      <c r="C91" s="124" t="s">
        <v>150</v>
      </c>
      <c r="D91" s="125">
        <f t="shared" ref="D91:D97" si="15">IF(AND($A$91=$C$23,$C91=$E$23),I$23,0)+IF(AND($A$91=$C$24,$C91=$E$24),I$24,0)+IF(AND($A$91=$C$25,$C91=$E$25),I$25,0)+IF(AND($A$91=$C$26,$C91=$E$26),I$26,0)+IF(AND($A$91=$C$27,$C91=$E$27),I$27,0)+IF(AND($A$91=$C$28,$C91=$E$28),I$28,0)+IF(AND($A$91=$C$29,$C91=$E$29),I$29,0)+IF(AND($A$91=$C$30,$C91=$E$30),I$30,0)+IF(AND($A$91=$C$31,$C91=$E$31),I$31,0)+IF(AND($A$91=$C$32,$C91=$E$32),I$32,0)+IF(AND($A$91=$C$33,$C91=$E$33),I$33,0)+IF(AND($A$91=$C$34,$C91=$E$34),I$34,0)+IF(AND($A$91=$C$35,$C91=$E$35),I$35,0)+IF(AND($A$91=$C$36,$C91=$E$36),I$36,0)+IF(AND($A$91=$C$37,$C91=$E$37),I$37,0)+IF(AND($A$91=$C$38,$C91=$E$38),I$38,0)+IF(AND($A$91=$C$39,$C91=$E$39),I$39,0)+IF(AND($A$91=$C$40,$C91=$E$40),I$40,0)+IF(AND($A$91=$C$41,$C91=$E$41),I$41,0)+IF(AND($A$91=$C$42,$C91=$E$42),I$42,0)+IF(AND($A$91=$C$43,$C91=$E$43),I$43,0)+IF(AND($A$91=$C$44,$C91=$E$44),I$44,0)+IF(AND($A$91=$C$45,$C91=$E$45),I$45,0)+IF(AND($A$91=$C$46,$C91=$E$46),I$46,0)+IF(AND($A$91=$C$47,$C91=$E$47),I$47,0)</f>
        <v>0</v>
      </c>
      <c r="E91" s="125">
        <f t="shared" ref="E91:F91" si="16">IF(AND($A$91=$C$23,$C91=$E$23),J$23,0)+IF(AND($A$91=$C$24,$C91=$E$24),J$24,0)+IF(AND($A$91=$C$25,$C91=$E$25),J$25,0)+IF(AND($A$91=$C$26,$C91=$E$26),J$26,0)+IF(AND($A$91=$C$27,$C91=$E$27),J$27,0)+IF(AND($A$91=$C$28,$C91=$E$28),J$28,0)+IF(AND($A$91=$C$29,$C91=$E$29),J$29,0)+IF(AND($A$91=$C$30,$C91=$E$30),J$30,0)+IF(AND($A$91=$C$31,$C91=$E$31),J$31,0)+IF(AND($A$91=$C$32,$C91=$E$32),J$32,0)+IF(AND($A$91=$C$33,$C91=$E$33),J$33,0)+IF(AND($A$91=$C$34,$C91=$E$34),J$34,0)+IF(AND($A$91=$C$35,$C91=$E$35),J$35,0)+IF(AND($A$91=$C$36,$C91=$E$36),J$36,0)+IF(AND($A$91=$C$37,$C91=$E$37),J$37,0)+IF(AND($A$91=$C$38,$C91=$E$38),J$38,0)+IF(AND($A$91=$C$39,$C91=$E$39),J$39,0)+IF(AND($A$91=$C$40,$C91=$E$40),J$40,0)+IF(AND($A$91=$C$41,$C91=$E$41),J$41,0)+IF(AND($A$91=$C$42,$C91=$E$42),J$42,0)+IF(AND($A$91=$C$43,$C91=$E$43),J$43,0)+IF(AND($A$91=$C$44,$C91=$E$44),J$44,0)+IF(AND($A$91=$C$45,$C91=$E$45),J$45,0)+IF(AND($A$91=$C$46,$C91=$E$46),J$46,0)+IF(AND($A$91=$C$47,$C91=$E$47),J$47,0)</f>
        <v>0</v>
      </c>
      <c r="F91" s="125">
        <f t="shared" si="16"/>
        <v>0</v>
      </c>
      <c r="H91" s="129"/>
      <c r="I91" s="129"/>
    </row>
    <row r="92" spans="1:9" s="126" customFormat="1" ht="4.5" x14ac:dyDescent="0.15">
      <c r="A92" s="132"/>
      <c r="B92" s="135"/>
      <c r="C92" s="124" t="s">
        <v>151</v>
      </c>
      <c r="D92" s="125">
        <f t="shared" si="15"/>
        <v>0</v>
      </c>
      <c r="E92" s="125">
        <f t="shared" ref="E92:F97" si="17">IF(AND($A$91=$C$23,$C92=$E$23),J$23,0)+IF(AND($A$91=$C$24,$C92=$E$24),J$24,0)+IF(AND($A$91=$C$25,$C92=$E$25),J$25,0)+IF(AND($A$91=$C$26,$C92=$E$26),J$26,0)+IF(AND($A$91=$C$27,$C92=$E$27),J$27,0)+IF(AND($A$91=$C$28,$C92=$E$28),J$28,0)+IF(AND($A$91=$C$29,$C92=$E$29),J$29,0)+IF(AND($A$91=$C$30,$C92=$E$30),J$30,0)+IF(AND($A$91=$C$31,$C92=$E$31),J$31,0)+IF(AND($A$91=$C$32,$C92=$E$32),J$32,0)+IF(AND($A$91=$C$33,$C92=$E$33),J$33,0)+IF(AND($A$91=$C$34,$C92=$E$34),J$34,0)+IF(AND($A$91=$C$35,$C92=$E$35),J$35,0)+IF(AND($A$91=$C$36,$C92=$E$36),J$36,0)+IF(AND($A$91=$C$37,$C92=$E$37),J$37,0)+IF(AND($A$91=$C$38,$C92=$E$38),J$38,0)+IF(AND($A$91=$C$39,$C92=$E$39),J$39,0)+IF(AND($A$91=$C$40,$C92=$E$40),J$40,0)+IF(AND($A$91=$C$41,$C92=$E$41),J$41,0)+IF(AND($A$91=$C$42,$C92=$E$42),J$42,0)+IF(AND($A$91=$C$43,$C92=$E$43),J$43,0)+IF(AND($A$91=$C$44,$C92=$E$44),J$44,0)+IF(AND($A$91=$C$45,$C92=$E$45),J$45,0)+IF(AND($A$91=$C$46,$C92=$E$46),J$46,0)+IF(AND($A$91=$C$47,$C92=$E$47),J$47,0)</f>
        <v>0</v>
      </c>
      <c r="F92" s="125">
        <f t="shared" si="17"/>
        <v>0</v>
      </c>
      <c r="H92" s="129"/>
      <c r="I92" s="129"/>
    </row>
    <row r="93" spans="1:9" s="126" customFormat="1" ht="4.5" x14ac:dyDescent="0.15">
      <c r="A93" s="132"/>
      <c r="B93" s="135"/>
      <c r="C93" s="124" t="s">
        <v>152</v>
      </c>
      <c r="D93" s="125">
        <f t="shared" si="15"/>
        <v>0</v>
      </c>
      <c r="E93" s="125">
        <f t="shared" si="17"/>
        <v>0</v>
      </c>
      <c r="F93" s="125">
        <f t="shared" si="17"/>
        <v>0</v>
      </c>
      <c r="H93" s="129"/>
      <c r="I93" s="129"/>
    </row>
    <row r="94" spans="1:9" s="126" customFormat="1" ht="4.5" x14ac:dyDescent="0.15">
      <c r="A94" s="132"/>
      <c r="B94" s="135"/>
      <c r="C94" s="124" t="s">
        <v>153</v>
      </c>
      <c r="D94" s="125">
        <f t="shared" si="15"/>
        <v>0</v>
      </c>
      <c r="E94" s="125">
        <f t="shared" si="17"/>
        <v>0</v>
      </c>
      <c r="F94" s="125">
        <f t="shared" si="17"/>
        <v>0</v>
      </c>
      <c r="H94" s="129"/>
      <c r="I94" s="129"/>
    </row>
    <row r="95" spans="1:9" s="126" customFormat="1" ht="4.5" x14ac:dyDescent="0.15">
      <c r="A95" s="132"/>
      <c r="B95" s="135"/>
      <c r="C95" s="124" t="s">
        <v>154</v>
      </c>
      <c r="D95" s="125">
        <f t="shared" si="15"/>
        <v>0</v>
      </c>
      <c r="E95" s="125">
        <f t="shared" si="17"/>
        <v>0</v>
      </c>
      <c r="F95" s="125">
        <f t="shared" si="17"/>
        <v>0</v>
      </c>
      <c r="H95" s="129"/>
      <c r="I95" s="129"/>
    </row>
    <row r="96" spans="1:9" s="126" customFormat="1" ht="4.5" x14ac:dyDescent="0.15">
      <c r="A96" s="132"/>
      <c r="B96" s="135"/>
      <c r="C96" s="124" t="s">
        <v>155</v>
      </c>
      <c r="D96" s="125">
        <f t="shared" si="15"/>
        <v>0</v>
      </c>
      <c r="E96" s="125">
        <f t="shared" si="17"/>
        <v>0</v>
      </c>
      <c r="F96" s="125">
        <f t="shared" si="17"/>
        <v>0</v>
      </c>
      <c r="H96" s="129"/>
      <c r="I96" s="129"/>
    </row>
    <row r="97" spans="1:9" s="126" customFormat="1" ht="4.5" x14ac:dyDescent="0.15">
      <c r="A97" s="132"/>
      <c r="B97" s="135"/>
      <c r="C97" s="124" t="s">
        <v>156</v>
      </c>
      <c r="D97" s="125">
        <f t="shared" si="15"/>
        <v>0</v>
      </c>
      <c r="E97" s="125">
        <f t="shared" si="17"/>
        <v>0</v>
      </c>
      <c r="F97" s="125">
        <f t="shared" si="17"/>
        <v>0</v>
      </c>
      <c r="H97" s="129"/>
      <c r="I97" s="129"/>
    </row>
    <row r="98" spans="1:9" s="126" customFormat="1" ht="4.5" x14ac:dyDescent="0.15">
      <c r="A98" s="132"/>
      <c r="B98" s="135"/>
      <c r="C98" s="124" t="s">
        <v>157</v>
      </c>
      <c r="D98" s="125">
        <f t="shared" ref="D98:D108" si="18">IF(AND($A$91=$C$23,$C98=$E$23),I$23,0)+IF(AND($A$91=$C$24,$C98=$E$24),I$24,0)+IF(AND($A$91=$C$25,$C98=$E$25),I$25,0)+IF(AND($A$91=$C$26,$C98=$E$26),I$26,0)+IF(AND($A$91=$C$27,$C98=$E$27),I$27,0)+IF(AND($A$91=$C$28,$C98=$E$28),I$28,0)+IF(AND($A$91=$C$29,$C98=$E$29),I$29,0)+IF(AND($A$91=$C$30,$C98=$E$30),I$30,0)+IF(AND($A$91=$C$31,$C98=$E$31),I$31,0)+IF(AND($A$91=$C$32,$C98=$E$32),I$32,0)+IF(AND($A$91=$C$33,$C98=$E$33),I$33,0)+IF(AND($A$91=$C$34,$C98=$E$34),I$34,0)+IF(AND($A$91=$C$35,$C98=$E$35),I$35,0)+IF(AND($A$91=$C$36,$C98=$E$36),I$36,0)+IF(AND($A$91=$C$37,$C98=$E$37),I$37,0)+IF(AND($A$91=$C$38,$C98=$E$38),I$38,0)+IF(AND($A$91=$C$39,$C98=$E$39),I$39,0)+IF(AND($A$91=$C$40,$C98=$E$40),I$40,0)+IF(AND($A$91=$C$41,$C98=$E$41),I$41,0)+IF(AND($A$91=$C$42,$C98=$E$42),I$42,0)+IF(AND($A$91=$C$43,$C98=$E$43),I$43,0)+IF(AND($A$91=$C$44,$C98=$E$44),I$44,0)+IF(AND($A$91=$C$45,$C98=$E$45),I$45,0)+IF(AND($A$91=$C$46,$C98=$E$46),I$46,0)+IF(AND($A$91=$C$47,$C98=$E$47),I$47,0)</f>
        <v>0</v>
      </c>
      <c r="E98" s="125">
        <f t="shared" ref="E98:E108" si="19">IF(AND($A$91=$C$23,$C98=$E$23),J$23,0)+IF(AND($A$91=$C$24,$C98=$E$24),J$24,0)+IF(AND($A$91=$C$25,$C98=$E$25),J$25,0)+IF(AND($A$91=$C$26,$C98=$E$26),J$26,0)+IF(AND($A$91=$C$27,$C98=$E$27),J$27,0)+IF(AND($A$91=$C$28,$C98=$E$28),J$28,0)+IF(AND($A$91=$C$29,$C98=$E$29),J$29,0)+IF(AND($A$91=$C$30,$C98=$E$30),J$30,0)+IF(AND($A$91=$C$31,$C98=$E$31),J$31,0)+IF(AND($A$91=$C$32,$C98=$E$32),J$32,0)+IF(AND($A$91=$C$33,$C98=$E$33),J$33,0)+IF(AND($A$91=$C$34,$C98=$E$34),J$34,0)+IF(AND($A$91=$C$35,$C98=$E$35),J$35,0)+IF(AND($A$91=$C$36,$C98=$E$36),J$36,0)+IF(AND($A$91=$C$37,$C98=$E$37),J$37,0)+IF(AND($A$91=$C$38,$C98=$E$38),J$38,0)+IF(AND($A$91=$C$39,$C98=$E$39),J$39,0)+IF(AND($A$91=$C$40,$C98=$E$40),J$40,0)+IF(AND($A$91=$C$41,$C98=$E$41),J$41,0)+IF(AND($A$91=$C$42,$C98=$E$42),J$42,0)+IF(AND($A$91=$C$43,$C98=$E$43),J$43,0)+IF(AND($A$91=$C$44,$C98=$E$44),J$44,0)+IF(AND($A$91=$C$45,$C98=$E$45),J$45,0)+IF(AND($A$91=$C$46,$C98=$E$46),J$46,0)+IF(AND($A$91=$C$47,$C98=$E$47),J$47,0)</f>
        <v>0</v>
      </c>
      <c r="F98" s="125">
        <f t="shared" ref="F98:F108" si="20">IF(AND($A$91=$C$23,$C98=$E$23),K$23,0)+IF(AND($A$91=$C$24,$C98=$E$24),K$24,0)+IF(AND($A$91=$C$25,$C98=$E$25),K$25,0)+IF(AND($A$91=$C$26,$C98=$E$26),K$26,0)+IF(AND($A$91=$C$27,$C98=$E$27),K$27,0)+IF(AND($A$91=$C$28,$C98=$E$28),K$28,0)+IF(AND($A$91=$C$29,$C98=$E$29),K$29,0)+IF(AND($A$91=$C$30,$C98=$E$30),K$30,0)+IF(AND($A$91=$C$31,$C98=$E$31),K$31,0)+IF(AND($A$91=$C$32,$C98=$E$32),K$32,0)+IF(AND($A$91=$C$33,$C98=$E$33),K$33,0)+IF(AND($A$91=$C$34,$C98=$E$34),K$34,0)+IF(AND($A$91=$C$35,$C98=$E$35),K$35,0)+IF(AND($A$91=$C$36,$C98=$E$36),K$36,0)+IF(AND($A$91=$C$37,$C98=$E$37),K$37,0)+IF(AND($A$91=$C$38,$C98=$E$38),K$38,0)+IF(AND($A$91=$C$39,$C98=$E$39),K$39,0)+IF(AND($A$91=$C$40,$C98=$E$40),K$40,0)+IF(AND($A$91=$C$41,$C98=$E$41),K$41,0)+IF(AND($A$91=$C$42,$C98=$E$42),K$42,0)+IF(AND($A$91=$C$43,$C98=$E$43),K$43,0)+IF(AND($A$91=$C$44,$C98=$E$44),K$44,0)+IF(AND($A$91=$C$45,$C98=$E$45),K$45,0)+IF(AND($A$91=$C$46,$C98=$E$46),K$46,0)+IF(AND($A$91=$C$47,$C98=$E$47),K$47,0)</f>
        <v>0</v>
      </c>
      <c r="H98" s="129"/>
      <c r="I98" s="129"/>
    </row>
    <row r="99" spans="1:9" s="126" customFormat="1" ht="4.5" x14ac:dyDescent="0.15">
      <c r="A99" s="132"/>
      <c r="B99" s="135"/>
      <c r="C99" s="124" t="s">
        <v>158</v>
      </c>
      <c r="D99" s="125">
        <f t="shared" si="18"/>
        <v>0</v>
      </c>
      <c r="E99" s="125">
        <f t="shared" si="19"/>
        <v>0</v>
      </c>
      <c r="F99" s="125">
        <f t="shared" si="20"/>
        <v>0</v>
      </c>
      <c r="H99" s="129"/>
      <c r="I99" s="129"/>
    </row>
    <row r="100" spans="1:9" s="126" customFormat="1" ht="4.5" x14ac:dyDescent="0.15">
      <c r="A100" s="132"/>
      <c r="B100" s="135"/>
      <c r="C100" s="124" t="s">
        <v>159</v>
      </c>
      <c r="D100" s="125">
        <f t="shared" si="18"/>
        <v>0</v>
      </c>
      <c r="E100" s="125">
        <f t="shared" si="19"/>
        <v>0</v>
      </c>
      <c r="F100" s="125">
        <f t="shared" si="20"/>
        <v>0</v>
      </c>
      <c r="H100" s="129"/>
      <c r="I100" s="129"/>
    </row>
    <row r="101" spans="1:9" s="126" customFormat="1" ht="4.5" x14ac:dyDescent="0.15">
      <c r="A101" s="132"/>
      <c r="B101" s="135"/>
      <c r="C101" s="124" t="s">
        <v>160</v>
      </c>
      <c r="D101" s="125">
        <f t="shared" si="18"/>
        <v>0</v>
      </c>
      <c r="E101" s="125">
        <f t="shared" si="19"/>
        <v>0</v>
      </c>
      <c r="F101" s="125">
        <f t="shared" si="20"/>
        <v>0</v>
      </c>
      <c r="H101" s="129"/>
      <c r="I101" s="129"/>
    </row>
    <row r="102" spans="1:9" s="126" customFormat="1" ht="4.5" x14ac:dyDescent="0.15">
      <c r="A102" s="132"/>
      <c r="B102" s="135"/>
      <c r="C102" s="124" t="s">
        <v>161</v>
      </c>
      <c r="D102" s="125">
        <f t="shared" si="18"/>
        <v>0</v>
      </c>
      <c r="E102" s="125">
        <f t="shared" si="19"/>
        <v>0</v>
      </c>
      <c r="F102" s="125">
        <f t="shared" si="20"/>
        <v>0</v>
      </c>
      <c r="H102" s="129"/>
      <c r="I102" s="129"/>
    </row>
    <row r="103" spans="1:9" s="126" customFormat="1" ht="4.5" x14ac:dyDescent="0.15">
      <c r="A103" s="132"/>
      <c r="B103" s="135"/>
      <c r="C103" s="124" t="s">
        <v>162</v>
      </c>
      <c r="D103" s="125">
        <f t="shared" si="18"/>
        <v>0</v>
      </c>
      <c r="E103" s="125">
        <f t="shared" si="19"/>
        <v>0</v>
      </c>
      <c r="F103" s="125">
        <f t="shared" si="20"/>
        <v>0</v>
      </c>
      <c r="H103" s="129"/>
      <c r="I103" s="129"/>
    </row>
    <row r="104" spans="1:9" s="126" customFormat="1" ht="4.5" x14ac:dyDescent="0.15">
      <c r="A104" s="132"/>
      <c r="B104" s="135"/>
      <c r="C104" s="124" t="s">
        <v>163</v>
      </c>
      <c r="D104" s="125">
        <f t="shared" si="18"/>
        <v>0</v>
      </c>
      <c r="E104" s="125">
        <f t="shared" si="19"/>
        <v>0</v>
      </c>
      <c r="F104" s="125">
        <f t="shared" si="20"/>
        <v>0</v>
      </c>
      <c r="H104" s="129"/>
      <c r="I104" s="129"/>
    </row>
    <row r="105" spans="1:9" s="126" customFormat="1" ht="4.5" x14ac:dyDescent="0.15">
      <c r="A105" s="132"/>
      <c r="B105" s="135"/>
      <c r="C105" s="124" t="s">
        <v>164</v>
      </c>
      <c r="D105" s="125">
        <f t="shared" si="18"/>
        <v>0</v>
      </c>
      <c r="E105" s="125">
        <f t="shared" si="19"/>
        <v>0</v>
      </c>
      <c r="F105" s="125">
        <f t="shared" si="20"/>
        <v>0</v>
      </c>
      <c r="H105" s="129"/>
      <c r="I105" s="129"/>
    </row>
    <row r="106" spans="1:9" s="126" customFormat="1" ht="4.5" x14ac:dyDescent="0.15">
      <c r="A106" s="132"/>
      <c r="B106" s="135"/>
      <c r="C106" s="124" t="s">
        <v>165</v>
      </c>
      <c r="D106" s="125">
        <f t="shared" si="18"/>
        <v>0</v>
      </c>
      <c r="E106" s="125">
        <f t="shared" si="19"/>
        <v>0</v>
      </c>
      <c r="F106" s="125">
        <f t="shared" si="20"/>
        <v>0</v>
      </c>
      <c r="H106" s="129"/>
      <c r="I106" s="129"/>
    </row>
    <row r="107" spans="1:9" s="126" customFormat="1" ht="4.5" x14ac:dyDescent="0.15">
      <c r="A107" s="132"/>
      <c r="B107" s="135"/>
      <c r="C107" s="124" t="s">
        <v>166</v>
      </c>
      <c r="D107" s="125">
        <f t="shared" si="18"/>
        <v>0</v>
      </c>
      <c r="E107" s="125">
        <f t="shared" si="19"/>
        <v>0</v>
      </c>
      <c r="F107" s="125">
        <f t="shared" si="20"/>
        <v>0</v>
      </c>
      <c r="H107" s="129"/>
      <c r="I107" s="129"/>
    </row>
    <row r="108" spans="1:9" s="126" customFormat="1" ht="4.5" x14ac:dyDescent="0.15">
      <c r="A108" s="132"/>
      <c r="B108" s="135"/>
      <c r="C108" s="124" t="s">
        <v>56</v>
      </c>
      <c r="D108" s="125">
        <f t="shared" si="18"/>
        <v>0</v>
      </c>
      <c r="E108" s="125">
        <f t="shared" si="19"/>
        <v>0</v>
      </c>
      <c r="F108" s="125">
        <f t="shared" si="20"/>
        <v>0</v>
      </c>
      <c r="H108" s="129"/>
      <c r="I108" s="129"/>
    </row>
    <row r="109" spans="1:9" x14ac:dyDescent="0.35">
      <c r="A109" s="133"/>
      <c r="B109" s="79" t="s">
        <v>17</v>
      </c>
      <c r="C109" s="80"/>
      <c r="D109" s="81">
        <f>SUM(D91:D108)</f>
        <v>0</v>
      </c>
      <c r="E109" s="81">
        <f>SUM(E91:E108)</f>
        <v>0</v>
      </c>
      <c r="F109" s="81">
        <f>SUM(F91:F108)</f>
        <v>0</v>
      </c>
    </row>
    <row r="110" spans="1:9" s="126" customFormat="1" ht="4.5" x14ac:dyDescent="0.15">
      <c r="A110" s="131">
        <f>A18</f>
        <v>0</v>
      </c>
      <c r="B110" s="134" t="s">
        <v>52</v>
      </c>
      <c r="C110" s="124" t="s">
        <v>150</v>
      </c>
      <c r="D110" s="125">
        <f t="shared" ref="D110:F116" si="21">IF(AND($A$110=$C$23,$C110=$E$23),I$23,0)+IF(AND($A$110=$C$24,$C110=$E$24),I$24,0)+IF(AND($A$110=$C$25,$C110=$E$25),I$25,0)+IF(AND($A$110=$C$26,$C110=$E$26),I$26,0)+IF(AND($A$110=$C$27,$C110=$E$27),I$27,0)+IF(AND($A$110=$C$28,$C110=$E$28),I$28,0)+IF(AND($A$110=$C$29,$C110=$E$29),I$29,0)+IF(AND($A$110=$C$30,$C110=$E$30),I$30,0)+IF(AND($A$110=$C$31,$C110=$E$31),I$31,0)+IF(AND($A$110=$C$32,$C110=$E$32),I$32,0)+IF(AND($A$110=$C$33,$C110=$E$33),I$33,0)+IF(AND($A$110=$C$34,$C110=$E$34),I$34,0)+IF(AND($A$110=$C$35,$C110=$E$35),I$35,0)+IF(AND($A$110=$C$36,$C110=$E$36),I$36,0)+IF(AND($A$110=$C$37,$C110=$E$37),I$37,0)+IF(AND($A$110=$C$38,$C110=$E$38),I$38,0)+IF(AND($A$110=$C$39,$C110=$E$39),I$39,0)+IF(AND($A$110=$C$40,$C110=$E$40),I$40,0)+IF(AND($A$110=$C$41,$C110=$E$41),I$41,0)+IF(AND($A$110=$C$42,$C110=$E$42),I$42,0)+IF(AND($A$110=$C$43,$C110=$E$43),I$43,0)+IF(AND($A$110=$C$44,$C110=$E$44),I$44,0)+IF(AND($A$110=$C$45,$C110=$E$45),I$45,0)+IF(AND($A$110=$C$46,$C110=$E$46),I$46,0)+IF(AND($A$110=$C$47,$C110=$E$47),I$47,0)</f>
        <v>0</v>
      </c>
      <c r="E110" s="125">
        <f t="shared" si="21"/>
        <v>0</v>
      </c>
      <c r="F110" s="125">
        <f t="shared" si="21"/>
        <v>0</v>
      </c>
      <c r="H110" s="129"/>
      <c r="I110" s="129"/>
    </row>
    <row r="111" spans="1:9" s="126" customFormat="1" ht="4.5" x14ac:dyDescent="0.15">
      <c r="A111" s="132"/>
      <c r="B111" s="135"/>
      <c r="C111" s="124" t="s">
        <v>151</v>
      </c>
      <c r="D111" s="125">
        <f t="shared" si="21"/>
        <v>0</v>
      </c>
      <c r="E111" s="125">
        <f t="shared" si="21"/>
        <v>0</v>
      </c>
      <c r="F111" s="125">
        <f t="shared" si="21"/>
        <v>0</v>
      </c>
      <c r="H111" s="129"/>
      <c r="I111" s="129"/>
    </row>
    <row r="112" spans="1:9" s="126" customFormat="1" ht="4.5" x14ac:dyDescent="0.15">
      <c r="A112" s="132"/>
      <c r="B112" s="135"/>
      <c r="C112" s="124" t="s">
        <v>152</v>
      </c>
      <c r="D112" s="125">
        <f t="shared" si="21"/>
        <v>0</v>
      </c>
      <c r="E112" s="125">
        <f t="shared" si="21"/>
        <v>0</v>
      </c>
      <c r="F112" s="125">
        <f t="shared" si="21"/>
        <v>0</v>
      </c>
      <c r="H112" s="129"/>
      <c r="I112" s="129"/>
    </row>
    <row r="113" spans="1:9" s="126" customFormat="1" ht="4.5" x14ac:dyDescent="0.15">
      <c r="A113" s="132"/>
      <c r="B113" s="135"/>
      <c r="C113" s="124" t="s">
        <v>153</v>
      </c>
      <c r="D113" s="125">
        <f t="shared" si="21"/>
        <v>0</v>
      </c>
      <c r="E113" s="125">
        <f t="shared" si="21"/>
        <v>0</v>
      </c>
      <c r="F113" s="125">
        <f t="shared" si="21"/>
        <v>0</v>
      </c>
      <c r="H113" s="129"/>
      <c r="I113" s="129"/>
    </row>
    <row r="114" spans="1:9" s="126" customFormat="1" ht="4.5" x14ac:dyDescent="0.15">
      <c r="A114" s="132"/>
      <c r="B114" s="135"/>
      <c r="C114" s="124" t="s">
        <v>154</v>
      </c>
      <c r="D114" s="125">
        <f t="shared" si="21"/>
        <v>0</v>
      </c>
      <c r="E114" s="125">
        <f t="shared" si="21"/>
        <v>0</v>
      </c>
      <c r="F114" s="125">
        <f t="shared" si="21"/>
        <v>0</v>
      </c>
      <c r="H114" s="129"/>
      <c r="I114" s="129"/>
    </row>
    <row r="115" spans="1:9" s="126" customFormat="1" ht="4.5" x14ac:dyDescent="0.15">
      <c r="A115" s="132"/>
      <c r="B115" s="135"/>
      <c r="C115" s="124" t="s">
        <v>155</v>
      </c>
      <c r="D115" s="125">
        <f t="shared" si="21"/>
        <v>0</v>
      </c>
      <c r="E115" s="125">
        <f t="shared" si="21"/>
        <v>0</v>
      </c>
      <c r="F115" s="125">
        <f t="shared" si="21"/>
        <v>0</v>
      </c>
      <c r="H115" s="129"/>
      <c r="I115" s="129"/>
    </row>
    <row r="116" spans="1:9" s="126" customFormat="1" ht="4.5" x14ac:dyDescent="0.15">
      <c r="A116" s="132"/>
      <c r="B116" s="135"/>
      <c r="C116" s="124" t="s">
        <v>156</v>
      </c>
      <c r="D116" s="125">
        <f t="shared" si="21"/>
        <v>0</v>
      </c>
      <c r="E116" s="125">
        <f t="shared" si="21"/>
        <v>0</v>
      </c>
      <c r="F116" s="125">
        <f t="shared" si="21"/>
        <v>0</v>
      </c>
      <c r="H116" s="129"/>
      <c r="I116" s="129"/>
    </row>
    <row r="117" spans="1:9" s="126" customFormat="1" ht="4.5" x14ac:dyDescent="0.15">
      <c r="A117" s="132"/>
      <c r="B117" s="135"/>
      <c r="C117" s="124" t="s">
        <v>157</v>
      </c>
      <c r="D117" s="125">
        <f t="shared" ref="D117:D127" si="22">IF(AND($A$110=$C$23,$C117=$E$23),I$23,0)+IF(AND($A$110=$C$24,$C117=$E$24),I$24,0)+IF(AND($A$110=$C$25,$C117=$E$25),I$25,0)+IF(AND($A$110=$C$26,$C117=$E$26),I$26,0)+IF(AND($A$110=$C$27,$C117=$E$27),I$27,0)+IF(AND($A$110=$C$28,$C117=$E$28),I$28,0)+IF(AND($A$110=$C$29,$C117=$E$29),I$29,0)+IF(AND($A$110=$C$30,$C117=$E$30),I$30,0)+IF(AND($A$110=$C$31,$C117=$E$31),I$31,0)+IF(AND($A$110=$C$32,$C117=$E$32),I$32,0)+IF(AND($A$110=$C$33,$C117=$E$33),I$33,0)+IF(AND($A$110=$C$34,$C117=$E$34),I$34,0)+IF(AND($A$110=$C$35,$C117=$E$35),I$35,0)+IF(AND($A$110=$C$36,$C117=$E$36),I$36,0)+IF(AND($A$110=$C$37,$C117=$E$37),I$37,0)+IF(AND($A$110=$C$38,$C117=$E$38),I$38,0)+IF(AND($A$110=$C$39,$C117=$E$39),I$39,0)+IF(AND($A$110=$C$40,$C117=$E$40),I$40,0)+IF(AND($A$110=$C$41,$C117=$E$41),I$41,0)+IF(AND($A$110=$C$42,$C117=$E$42),I$42,0)+IF(AND($A$110=$C$43,$C117=$E$43),I$43,0)+IF(AND($A$110=$C$44,$C117=$E$44),I$44,0)+IF(AND($A$110=$C$45,$C117=$E$45),I$45,0)+IF(AND($A$110=$C$46,$C117=$E$46),I$46,0)+IF(AND($A$110=$C$47,$C117=$E$47),I$47,0)</f>
        <v>0</v>
      </c>
      <c r="E117" s="125">
        <f t="shared" ref="E117:E127" si="23">IF(AND($A$110=$C$23,$C117=$E$23),J$23,0)+IF(AND($A$110=$C$24,$C117=$E$24),J$24,0)+IF(AND($A$110=$C$25,$C117=$E$25),J$25,0)+IF(AND($A$110=$C$26,$C117=$E$26),J$26,0)+IF(AND($A$110=$C$27,$C117=$E$27),J$27,0)+IF(AND($A$110=$C$28,$C117=$E$28),J$28,0)+IF(AND($A$110=$C$29,$C117=$E$29),J$29,0)+IF(AND($A$110=$C$30,$C117=$E$30),J$30,0)+IF(AND($A$110=$C$31,$C117=$E$31),J$31,0)+IF(AND($A$110=$C$32,$C117=$E$32),J$32,0)+IF(AND($A$110=$C$33,$C117=$E$33),J$33,0)+IF(AND($A$110=$C$34,$C117=$E$34),J$34,0)+IF(AND($A$110=$C$35,$C117=$E$35),J$35,0)+IF(AND($A$110=$C$36,$C117=$E$36),J$36,0)+IF(AND($A$110=$C$37,$C117=$E$37),J$37,0)+IF(AND($A$110=$C$38,$C117=$E$38),J$38,0)+IF(AND($A$110=$C$39,$C117=$E$39),J$39,0)+IF(AND($A$110=$C$40,$C117=$E$40),J$40,0)+IF(AND($A$110=$C$41,$C117=$E$41),J$41,0)+IF(AND($A$110=$C$42,$C117=$E$42),J$42,0)+IF(AND($A$110=$C$43,$C117=$E$43),J$43,0)+IF(AND($A$110=$C$44,$C117=$E$44),J$44,0)+IF(AND($A$110=$C$45,$C117=$E$45),J$45,0)+IF(AND($A$110=$C$46,$C117=$E$46),J$46,0)+IF(AND($A$110=$C$47,$C117=$E$47),J$47,0)</f>
        <v>0</v>
      </c>
      <c r="F117" s="125">
        <f t="shared" ref="F117:F127" si="24">IF(AND($A$110=$C$23,$C117=$E$23),K$23,0)+IF(AND($A$110=$C$24,$C117=$E$24),K$24,0)+IF(AND($A$110=$C$25,$C117=$E$25),K$25,0)+IF(AND($A$110=$C$26,$C117=$E$26),K$26,0)+IF(AND($A$110=$C$27,$C117=$E$27),K$27,0)+IF(AND($A$110=$C$28,$C117=$E$28),K$28,0)+IF(AND($A$110=$C$29,$C117=$E$29),K$29,0)+IF(AND($A$110=$C$30,$C117=$E$30),K$30,0)+IF(AND($A$110=$C$31,$C117=$E$31),K$31,0)+IF(AND($A$110=$C$32,$C117=$E$32),K$32,0)+IF(AND($A$110=$C$33,$C117=$E$33),K$33,0)+IF(AND($A$110=$C$34,$C117=$E$34),K$34,0)+IF(AND($A$110=$C$35,$C117=$E$35),K$35,0)+IF(AND($A$110=$C$36,$C117=$E$36),K$36,0)+IF(AND($A$110=$C$37,$C117=$E$37),K$37,0)+IF(AND($A$110=$C$38,$C117=$E$38),K$38,0)+IF(AND($A$110=$C$39,$C117=$E$39),K$39,0)+IF(AND($A$110=$C$40,$C117=$E$40),K$40,0)+IF(AND($A$110=$C$41,$C117=$E$41),K$41,0)+IF(AND($A$110=$C$42,$C117=$E$42),K$42,0)+IF(AND($A$110=$C$43,$C117=$E$43),K$43,0)+IF(AND($A$110=$C$44,$C117=$E$44),K$44,0)+IF(AND($A$110=$C$45,$C117=$E$45),K$45,0)+IF(AND($A$110=$C$46,$C117=$E$46),K$46,0)+IF(AND($A$110=$C$47,$C117=$E$47),K$47,0)</f>
        <v>0</v>
      </c>
      <c r="H117" s="129"/>
      <c r="I117" s="129"/>
    </row>
    <row r="118" spans="1:9" s="126" customFormat="1" ht="4.5" x14ac:dyDescent="0.15">
      <c r="A118" s="132"/>
      <c r="B118" s="135"/>
      <c r="C118" s="124" t="s">
        <v>158</v>
      </c>
      <c r="D118" s="125">
        <f t="shared" si="22"/>
        <v>0</v>
      </c>
      <c r="E118" s="125">
        <f t="shared" si="23"/>
        <v>0</v>
      </c>
      <c r="F118" s="125">
        <f t="shared" si="24"/>
        <v>0</v>
      </c>
      <c r="H118" s="129"/>
      <c r="I118" s="129"/>
    </row>
    <row r="119" spans="1:9" s="126" customFormat="1" ht="4.5" x14ac:dyDescent="0.15">
      <c r="A119" s="132"/>
      <c r="B119" s="135"/>
      <c r="C119" s="124" t="s">
        <v>159</v>
      </c>
      <c r="D119" s="125">
        <f t="shared" si="22"/>
        <v>0</v>
      </c>
      <c r="E119" s="125">
        <f t="shared" si="23"/>
        <v>0</v>
      </c>
      <c r="F119" s="125">
        <f t="shared" si="24"/>
        <v>0</v>
      </c>
      <c r="H119" s="129"/>
      <c r="I119" s="129"/>
    </row>
    <row r="120" spans="1:9" s="126" customFormat="1" ht="4.5" x14ac:dyDescent="0.15">
      <c r="A120" s="132"/>
      <c r="B120" s="135"/>
      <c r="C120" s="124" t="s">
        <v>160</v>
      </c>
      <c r="D120" s="125">
        <f t="shared" si="22"/>
        <v>0</v>
      </c>
      <c r="E120" s="125">
        <f t="shared" si="23"/>
        <v>0</v>
      </c>
      <c r="F120" s="125">
        <f t="shared" si="24"/>
        <v>0</v>
      </c>
      <c r="H120" s="129"/>
      <c r="I120" s="129"/>
    </row>
    <row r="121" spans="1:9" s="126" customFormat="1" ht="4.5" x14ac:dyDescent="0.15">
      <c r="A121" s="132"/>
      <c r="B121" s="135"/>
      <c r="C121" s="124" t="s">
        <v>161</v>
      </c>
      <c r="D121" s="125">
        <f t="shared" si="22"/>
        <v>0</v>
      </c>
      <c r="E121" s="125">
        <f t="shared" si="23"/>
        <v>0</v>
      </c>
      <c r="F121" s="125">
        <f t="shared" si="24"/>
        <v>0</v>
      </c>
      <c r="H121" s="129"/>
      <c r="I121" s="129"/>
    </row>
    <row r="122" spans="1:9" s="126" customFormat="1" ht="4.5" x14ac:dyDescent="0.15">
      <c r="A122" s="132"/>
      <c r="B122" s="135"/>
      <c r="C122" s="124" t="s">
        <v>162</v>
      </c>
      <c r="D122" s="125">
        <f t="shared" si="22"/>
        <v>0</v>
      </c>
      <c r="E122" s="125">
        <f t="shared" si="23"/>
        <v>0</v>
      </c>
      <c r="F122" s="125">
        <f t="shared" si="24"/>
        <v>0</v>
      </c>
      <c r="H122" s="129"/>
      <c r="I122" s="129"/>
    </row>
    <row r="123" spans="1:9" s="126" customFormat="1" ht="4.5" x14ac:dyDescent="0.15">
      <c r="A123" s="132"/>
      <c r="B123" s="135"/>
      <c r="C123" s="124" t="s">
        <v>163</v>
      </c>
      <c r="D123" s="125">
        <f t="shared" si="22"/>
        <v>0</v>
      </c>
      <c r="E123" s="125">
        <f t="shared" si="23"/>
        <v>0</v>
      </c>
      <c r="F123" s="125">
        <f t="shared" si="24"/>
        <v>0</v>
      </c>
      <c r="H123" s="129"/>
      <c r="I123" s="129"/>
    </row>
    <row r="124" spans="1:9" s="126" customFormat="1" ht="4.5" x14ac:dyDescent="0.15">
      <c r="A124" s="132"/>
      <c r="B124" s="135"/>
      <c r="C124" s="124" t="s">
        <v>164</v>
      </c>
      <c r="D124" s="125">
        <f t="shared" si="22"/>
        <v>0</v>
      </c>
      <c r="E124" s="125">
        <f t="shared" si="23"/>
        <v>0</v>
      </c>
      <c r="F124" s="125">
        <f t="shared" si="24"/>
        <v>0</v>
      </c>
      <c r="H124" s="129"/>
      <c r="I124" s="129"/>
    </row>
    <row r="125" spans="1:9" s="126" customFormat="1" ht="4.5" x14ac:dyDescent="0.15">
      <c r="A125" s="132"/>
      <c r="B125" s="135"/>
      <c r="C125" s="124" t="s">
        <v>165</v>
      </c>
      <c r="D125" s="125">
        <f t="shared" si="22"/>
        <v>0</v>
      </c>
      <c r="E125" s="125">
        <f t="shared" si="23"/>
        <v>0</v>
      </c>
      <c r="F125" s="125">
        <f t="shared" si="24"/>
        <v>0</v>
      </c>
      <c r="H125" s="129"/>
      <c r="I125" s="129"/>
    </row>
    <row r="126" spans="1:9" s="126" customFormat="1" ht="4.5" x14ac:dyDescent="0.15">
      <c r="A126" s="132"/>
      <c r="B126" s="135"/>
      <c r="C126" s="124" t="s">
        <v>166</v>
      </c>
      <c r="D126" s="125">
        <f t="shared" si="22"/>
        <v>0</v>
      </c>
      <c r="E126" s="125">
        <f t="shared" si="23"/>
        <v>0</v>
      </c>
      <c r="F126" s="125">
        <f t="shared" si="24"/>
        <v>0</v>
      </c>
      <c r="H126" s="129"/>
      <c r="I126" s="129"/>
    </row>
    <row r="127" spans="1:9" s="126" customFormat="1" ht="4.5" x14ac:dyDescent="0.15">
      <c r="A127" s="132"/>
      <c r="B127" s="136"/>
      <c r="C127" s="124" t="s">
        <v>56</v>
      </c>
      <c r="D127" s="125">
        <f t="shared" si="22"/>
        <v>0</v>
      </c>
      <c r="E127" s="125">
        <f t="shared" si="23"/>
        <v>0</v>
      </c>
      <c r="F127" s="125">
        <f t="shared" si="24"/>
        <v>0</v>
      </c>
      <c r="H127" s="129"/>
      <c r="I127" s="129"/>
    </row>
    <row r="128" spans="1:9" x14ac:dyDescent="0.35">
      <c r="A128" s="133"/>
      <c r="B128" s="79" t="s">
        <v>17</v>
      </c>
      <c r="C128" s="80"/>
      <c r="D128" s="81">
        <f>SUM(D110:D127)</f>
        <v>0</v>
      </c>
      <c r="E128" s="81">
        <f t="shared" ref="E128:F128" si="25">SUM(E110:E127)</f>
        <v>0</v>
      </c>
      <c r="F128" s="81">
        <f t="shared" si="25"/>
        <v>0</v>
      </c>
    </row>
    <row r="129" spans="1:6" x14ac:dyDescent="0.35">
      <c r="A129" s="76"/>
      <c r="B129" s="76"/>
      <c r="C129" s="76"/>
      <c r="D129" t="str">
        <f>IF(SUM(D128,D109,D90,D71)=I48,"TRUE","FALSE")</f>
        <v>TRUE</v>
      </c>
      <c r="E129" t="str">
        <f>IF(SUM(E128,E109,E90,E71)=J48,"TRUE","FALSE")</f>
        <v>TRUE</v>
      </c>
      <c r="F129" t="str">
        <f>IF(SUM(F128,F109,F90,F71)=K48,"TRUE","FALSE")</f>
        <v>TRUE</v>
      </c>
    </row>
  </sheetData>
  <mergeCells count="20">
    <mergeCell ref="A72:A90"/>
    <mergeCell ref="A91:A109"/>
    <mergeCell ref="B72:B89"/>
    <mergeCell ref="B91:B108"/>
    <mergeCell ref="B110:B127"/>
    <mergeCell ref="A110:A128"/>
    <mergeCell ref="A53:A71"/>
    <mergeCell ref="B53:B70"/>
    <mergeCell ref="A1:K1"/>
    <mergeCell ref="A4:A7"/>
    <mergeCell ref="B17:H17"/>
    <mergeCell ref="B18:H18"/>
    <mergeCell ref="B14:H14"/>
    <mergeCell ref="A2:B2"/>
    <mergeCell ref="A12:B12"/>
    <mergeCell ref="A20:B20"/>
    <mergeCell ref="C21:F21"/>
    <mergeCell ref="F48:H48"/>
    <mergeCell ref="A51:A52"/>
    <mergeCell ref="B51:D51"/>
  </mergeCells>
  <conditionalFormatting sqref="D129:F129">
    <cfRule type="cellIs" dxfId="1" priority="1" operator="equal">
      <formula>"FALSE"</formula>
    </cfRule>
    <cfRule type="cellIs" dxfId="0" priority="2" operator="equal">
      <formula>"TRUE"</formula>
    </cfRule>
  </conditionalFormatting>
  <pageMargins left="0.70866141732283472" right="0.70866141732283472" top="0.74803149606299213" bottom="0.74803149606299213" header="0.31496062992125984" footer="0.31496062992125984"/>
  <pageSetup scale="65" fitToHeight="0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86638E-3CD1-4D74-96EB-7B125EEB7012}">
          <x14:formula1>
            <xm:f>Lists!$A$5:$A$6</xm:f>
          </x14:formula1>
          <xm:sqref>B10</xm:sqref>
        </x14:dataValidation>
        <x14:dataValidation type="list" allowBlank="1" showInputMessage="1" showErrorMessage="1" xr:uid="{55052EAA-1958-4B56-B24A-5E35A82D023A}">
          <x14:formula1>
            <xm:f>Lists!$P$5:$P$22</xm:f>
          </x14:formula1>
          <xm:sqref>E23:E47</xm:sqref>
        </x14:dataValidation>
        <x14:dataValidation type="list" allowBlank="1" showInputMessage="1" showErrorMessage="1" xr:uid="{3EE43789-D189-455A-8EBC-9F35B36D8441}">
          <x14:formula1>
            <xm:f>Lists!$T$5:$T$25</xm:f>
          </x14:formula1>
          <xm:sqref>F23:F47</xm:sqref>
        </x14:dataValidation>
        <x14:dataValidation type="list" allowBlank="1" showInputMessage="1" showErrorMessage="1" xr:uid="{63804C13-3EA4-453D-95E6-F2FDF2899E9E}">
          <x14:formula1>
            <xm:f>Lists!$F$5:$F$45</xm:f>
          </x14:formula1>
          <xm:sqref>C23:C47 A15:A18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3962-3E5B-4911-B6A2-F7244FD6421A}">
  <dimension ref="A3:T46"/>
  <sheetViews>
    <sheetView topLeftCell="K1" workbookViewId="0">
      <selection activeCell="P5" sqref="P5:P22"/>
    </sheetView>
  </sheetViews>
  <sheetFormatPr defaultRowHeight="14.5" x14ac:dyDescent="0.35"/>
  <cols>
    <col min="1" max="1" width="19" bestFit="1" customWidth="1"/>
    <col min="4" max="4" width="24.453125" bestFit="1" customWidth="1"/>
    <col min="5" max="5" width="15.08984375" customWidth="1"/>
    <col min="6" max="6" width="36.54296875" bestFit="1" customWidth="1"/>
    <col min="7" max="7" width="14.453125" bestFit="1" customWidth="1"/>
    <col min="8" max="8" width="28.453125" bestFit="1" customWidth="1"/>
    <col min="9" max="9" width="20.6328125" bestFit="1" customWidth="1"/>
    <col min="10" max="11" width="14.453125" customWidth="1"/>
    <col min="12" max="12" width="19.36328125" bestFit="1" customWidth="1"/>
    <col min="13" max="13" width="14.453125" customWidth="1"/>
    <col min="14" max="14" width="31" customWidth="1"/>
    <col min="15" max="15" width="16" bestFit="1" customWidth="1"/>
    <col min="16" max="16" width="28" bestFit="1" customWidth="1"/>
    <col min="20" max="20" width="25.08984375" bestFit="1" customWidth="1"/>
  </cols>
  <sheetData>
    <row r="3" spans="1:20" ht="15" thickBot="1" x14ac:dyDescent="0.4"/>
    <row r="4" spans="1:20" ht="40" thickTop="1" thickBot="1" x14ac:dyDescent="0.4">
      <c r="A4" s="101" t="s">
        <v>39</v>
      </c>
      <c r="D4" s="86" t="s">
        <v>18</v>
      </c>
      <c r="E4" s="87" t="s">
        <v>19</v>
      </c>
      <c r="F4" s="87" t="s">
        <v>20</v>
      </c>
      <c r="G4" s="87" t="s">
        <v>21</v>
      </c>
      <c r="H4" s="87" t="s">
        <v>63</v>
      </c>
      <c r="I4" s="88" t="s">
        <v>64</v>
      </c>
      <c r="J4" s="104" t="s">
        <v>22</v>
      </c>
      <c r="K4" s="105" t="s">
        <v>9</v>
      </c>
      <c r="L4" s="106"/>
      <c r="N4" s="115" t="s">
        <v>23</v>
      </c>
      <c r="O4" s="116" t="s">
        <v>24</v>
      </c>
      <c r="P4" s="106"/>
      <c r="T4" s="113" t="s">
        <v>25</v>
      </c>
    </row>
    <row r="5" spans="1:20" ht="15" thickTop="1" x14ac:dyDescent="0.35">
      <c r="A5" s="102" t="s">
        <v>40</v>
      </c>
      <c r="D5" s="89" t="s">
        <v>117</v>
      </c>
      <c r="E5" s="90">
        <v>10000</v>
      </c>
      <c r="F5" s="91" t="str">
        <f t="shared" ref="F5:F10" si="0">CONCATENATE(E5," - ",D5)</f>
        <v>10000 - President &amp; Council</v>
      </c>
      <c r="G5" s="90">
        <v>10000</v>
      </c>
      <c r="H5" s="90" t="s">
        <v>4</v>
      </c>
      <c r="I5" s="92" t="s">
        <v>29</v>
      </c>
      <c r="J5" s="107" t="s">
        <v>4</v>
      </c>
      <c r="K5" s="90">
        <v>10000</v>
      </c>
      <c r="L5" s="108" t="str">
        <f t="shared" ref="L5:L10" si="1">CONCATENATE(K5," - ",J5)</f>
        <v>10000 - President</v>
      </c>
      <c r="N5" s="117" t="s">
        <v>119</v>
      </c>
      <c r="O5" s="118">
        <v>1100</v>
      </c>
      <c r="P5" s="108" t="str">
        <f t="shared" ref="P5:P22" si="2">CONCATENATE(O5," - ",N5)</f>
        <v>1100 - Hired Services</v>
      </c>
      <c r="T5" s="102" t="s">
        <v>135</v>
      </c>
    </row>
    <row r="6" spans="1:20" ht="15" thickBot="1" x14ac:dyDescent="0.4">
      <c r="A6" s="103" t="s">
        <v>41</v>
      </c>
      <c r="D6" s="93" t="s">
        <v>65</v>
      </c>
      <c r="E6" s="39">
        <v>10100</v>
      </c>
      <c r="F6" s="94" t="str">
        <f t="shared" si="0"/>
        <v>10100 - Office Administration</v>
      </c>
      <c r="G6" s="39">
        <v>10000</v>
      </c>
      <c r="H6" s="39" t="s">
        <v>32</v>
      </c>
      <c r="I6" s="95" t="s">
        <v>4</v>
      </c>
      <c r="J6" s="109" t="s">
        <v>3</v>
      </c>
      <c r="K6" s="39">
        <v>11000</v>
      </c>
      <c r="L6" s="110" t="str">
        <f t="shared" si="1"/>
        <v>11000 - 1st VP</v>
      </c>
      <c r="N6" s="119" t="s">
        <v>26</v>
      </c>
      <c r="O6" s="120">
        <v>1200</v>
      </c>
      <c r="P6" s="110" t="str">
        <f t="shared" si="2"/>
        <v>1200 - Travel</v>
      </c>
      <c r="T6" s="114" t="s">
        <v>136</v>
      </c>
    </row>
    <row r="7" spans="1:20" ht="15" thickTop="1" x14ac:dyDescent="0.35">
      <c r="D7" s="93" t="s">
        <v>66</v>
      </c>
      <c r="E7" s="39">
        <v>10200</v>
      </c>
      <c r="F7" s="94" t="str">
        <f t="shared" si="0"/>
        <v>10200 - Strategic Planning</v>
      </c>
      <c r="G7" s="39">
        <v>10000</v>
      </c>
      <c r="H7" s="39" t="s">
        <v>67</v>
      </c>
      <c r="I7" s="95" t="s">
        <v>4</v>
      </c>
      <c r="J7" s="109" t="s">
        <v>84</v>
      </c>
      <c r="K7" s="39">
        <v>12000</v>
      </c>
      <c r="L7" s="110" t="str">
        <f t="shared" si="1"/>
        <v>12000 - 2nd VP</v>
      </c>
      <c r="N7" s="119" t="s">
        <v>120</v>
      </c>
      <c r="O7" s="120">
        <v>1250</v>
      </c>
      <c r="P7" s="110" t="str">
        <f t="shared" si="2"/>
        <v>1250 - Society Fees</v>
      </c>
      <c r="T7" s="114" t="s">
        <v>137</v>
      </c>
    </row>
    <row r="8" spans="1:20" x14ac:dyDescent="0.35">
      <c r="D8" s="93" t="s">
        <v>68</v>
      </c>
      <c r="E8" s="39">
        <v>10300</v>
      </c>
      <c r="F8" s="94" t="str">
        <f t="shared" si="0"/>
        <v>10300 - Business Support</v>
      </c>
      <c r="G8" s="39">
        <v>10000</v>
      </c>
      <c r="H8" s="39" t="s">
        <v>69</v>
      </c>
      <c r="I8" s="95" t="s">
        <v>4</v>
      </c>
      <c r="J8" s="109" t="s">
        <v>29</v>
      </c>
      <c r="K8" s="39">
        <v>13000</v>
      </c>
      <c r="L8" s="110" t="str">
        <f t="shared" si="1"/>
        <v>13000 - Treasurer</v>
      </c>
      <c r="N8" s="119" t="s">
        <v>121</v>
      </c>
      <c r="O8" s="120">
        <v>1300</v>
      </c>
      <c r="P8" s="110" t="str">
        <f t="shared" si="2"/>
        <v>1300 - Equipment/Material</v>
      </c>
      <c r="T8" s="114" t="s">
        <v>138</v>
      </c>
    </row>
    <row r="9" spans="1:20" x14ac:dyDescent="0.35">
      <c r="D9" s="93" t="s">
        <v>70</v>
      </c>
      <c r="E9" s="39">
        <v>10400</v>
      </c>
      <c r="F9" s="94" t="str">
        <f t="shared" si="0"/>
        <v>10400 - Inter-Society</v>
      </c>
      <c r="G9" s="39">
        <v>10000</v>
      </c>
      <c r="H9" s="39" t="s">
        <v>71</v>
      </c>
      <c r="I9" s="95" t="s">
        <v>4</v>
      </c>
      <c r="J9" s="109" t="s">
        <v>102</v>
      </c>
      <c r="K9" s="39">
        <v>14000</v>
      </c>
      <c r="L9" s="110" t="str">
        <f t="shared" si="1"/>
        <v>14000 - Past President</v>
      </c>
      <c r="N9" s="119" t="s">
        <v>122</v>
      </c>
      <c r="O9" s="120">
        <v>1400</v>
      </c>
      <c r="P9" s="110" t="str">
        <f t="shared" si="2"/>
        <v>1400 - Non-venue Rental/Leasing</v>
      </c>
      <c r="T9" s="114" t="s">
        <v>139</v>
      </c>
    </row>
    <row r="10" spans="1:20" ht="15" thickBot="1" x14ac:dyDescent="0.4">
      <c r="D10" s="93" t="s">
        <v>72</v>
      </c>
      <c r="E10" s="39">
        <v>10500</v>
      </c>
      <c r="F10" s="94" t="str">
        <f t="shared" si="0"/>
        <v>10500 - Int'l Liasion</v>
      </c>
      <c r="G10" s="39">
        <v>10000</v>
      </c>
      <c r="H10" s="39" t="s">
        <v>73</v>
      </c>
      <c r="I10" s="95" t="s">
        <v>4</v>
      </c>
      <c r="J10" s="111" t="s">
        <v>115</v>
      </c>
      <c r="K10" s="99">
        <v>15000</v>
      </c>
      <c r="L10" s="112" t="str">
        <f t="shared" si="1"/>
        <v>15000 - Secretary</v>
      </c>
      <c r="N10" s="119" t="s">
        <v>123</v>
      </c>
      <c r="O10" s="120">
        <v>1450</v>
      </c>
      <c r="P10" s="110" t="str">
        <f t="shared" si="2"/>
        <v>1450 - Services (telephone)</v>
      </c>
      <c r="T10" s="114" t="s">
        <v>27</v>
      </c>
    </row>
    <row r="11" spans="1:20" ht="15" thickTop="1" x14ac:dyDescent="0.35">
      <c r="D11" s="93" t="s">
        <v>75</v>
      </c>
      <c r="E11" s="39">
        <v>10600</v>
      </c>
      <c r="F11" s="94" t="str">
        <f t="shared" ref="F11:F45" si="3">CONCATENATE(E11," - ",D11)</f>
        <v>10600 - Education &amp; Communication</v>
      </c>
      <c r="G11" s="39">
        <v>10000</v>
      </c>
      <c r="H11" s="39" t="s">
        <v>74</v>
      </c>
      <c r="I11" s="95" t="s">
        <v>4</v>
      </c>
      <c r="N11" s="119" t="s">
        <v>124</v>
      </c>
      <c r="O11" s="120">
        <v>1500</v>
      </c>
      <c r="P11" s="110" t="str">
        <f t="shared" si="2"/>
        <v>1500 - Venue Costs</v>
      </c>
      <c r="T11" s="114" t="s">
        <v>30</v>
      </c>
    </row>
    <row r="12" spans="1:20" x14ac:dyDescent="0.35">
      <c r="D12" s="93" t="s">
        <v>77</v>
      </c>
      <c r="E12" s="39">
        <v>10700</v>
      </c>
      <c r="F12" s="94" t="str">
        <f t="shared" si="3"/>
        <v>10700 - CNSC CA</v>
      </c>
      <c r="G12" s="39">
        <v>10000</v>
      </c>
      <c r="H12" s="39" t="s">
        <v>76</v>
      </c>
      <c r="I12" s="95" t="s">
        <v>4</v>
      </c>
      <c r="N12" s="119" t="s">
        <v>125</v>
      </c>
      <c r="O12" s="120">
        <v>1550</v>
      </c>
      <c r="P12" s="110" t="str">
        <f t="shared" si="2"/>
        <v>1550 - Food &amp; beverage</v>
      </c>
      <c r="T12" s="114" t="s">
        <v>28</v>
      </c>
    </row>
    <row r="13" spans="1:20" x14ac:dyDescent="0.35">
      <c r="D13" s="93" t="s">
        <v>78</v>
      </c>
      <c r="E13" s="39">
        <v>10800</v>
      </c>
      <c r="F13" s="94" t="str">
        <f t="shared" si="3"/>
        <v>10800 - Communication Director</v>
      </c>
      <c r="G13" s="39">
        <v>10000</v>
      </c>
      <c r="H13" s="39" t="s">
        <v>78</v>
      </c>
      <c r="I13" s="95" t="s">
        <v>4</v>
      </c>
      <c r="N13" s="119" t="s">
        <v>126</v>
      </c>
      <c r="O13" s="120">
        <v>1600</v>
      </c>
      <c r="P13" s="110" t="str">
        <f t="shared" si="2"/>
        <v>1600 - Bank Fees</v>
      </c>
      <c r="T13" s="114" t="s">
        <v>140</v>
      </c>
    </row>
    <row r="14" spans="1:20" x14ac:dyDescent="0.35">
      <c r="D14" s="93" t="s">
        <v>35</v>
      </c>
      <c r="E14" s="39">
        <v>10900</v>
      </c>
      <c r="F14" s="94" t="str">
        <f t="shared" si="3"/>
        <v>10900 - Membership</v>
      </c>
      <c r="G14" s="39">
        <v>10000</v>
      </c>
      <c r="H14" s="39" t="s">
        <v>79</v>
      </c>
      <c r="I14" s="95" t="s">
        <v>4</v>
      </c>
      <c r="N14" s="119" t="s">
        <v>127</v>
      </c>
      <c r="O14" s="120">
        <v>1700</v>
      </c>
      <c r="P14" s="110" t="str">
        <f t="shared" si="2"/>
        <v>1700 - Credit Card Fees</v>
      </c>
      <c r="T14" s="114" t="s">
        <v>141</v>
      </c>
    </row>
    <row r="15" spans="1:20" x14ac:dyDescent="0.35">
      <c r="D15" s="93" t="s">
        <v>80</v>
      </c>
      <c r="E15" s="39">
        <v>11000</v>
      </c>
      <c r="F15" s="94" t="str">
        <f t="shared" si="3"/>
        <v>11000 - 2020 Annual Conference</v>
      </c>
      <c r="G15" s="39">
        <v>11000</v>
      </c>
      <c r="H15" s="39" t="s">
        <v>81</v>
      </c>
      <c r="I15" s="95" t="s">
        <v>3</v>
      </c>
      <c r="N15" s="119" t="s">
        <v>128</v>
      </c>
      <c r="O15" s="120">
        <v>1800</v>
      </c>
      <c r="P15" s="110" t="str">
        <f t="shared" si="2"/>
        <v>1800 - HST payable to CRA</v>
      </c>
      <c r="T15" s="114" t="s">
        <v>142</v>
      </c>
    </row>
    <row r="16" spans="1:20" x14ac:dyDescent="0.35">
      <c r="D16" s="93" t="s">
        <v>34</v>
      </c>
      <c r="E16" s="39">
        <v>11010</v>
      </c>
      <c r="F16" s="94" t="str">
        <f t="shared" si="3"/>
        <v>11010 - Honours &amp; Awards</v>
      </c>
      <c r="G16" s="39">
        <v>11000</v>
      </c>
      <c r="H16" s="39" t="s">
        <v>82</v>
      </c>
      <c r="I16" s="95" t="s">
        <v>3</v>
      </c>
      <c r="N16" s="119" t="s">
        <v>129</v>
      </c>
      <c r="O16" s="120">
        <v>1900</v>
      </c>
      <c r="P16" s="110" t="str">
        <f t="shared" si="2"/>
        <v>1900 - Corp Tax payable to CRA</v>
      </c>
      <c r="T16" s="114" t="s">
        <v>143</v>
      </c>
    </row>
    <row r="17" spans="4:20" x14ac:dyDescent="0.35">
      <c r="D17" s="93" t="s">
        <v>83</v>
      </c>
      <c r="E17" s="39">
        <v>12000</v>
      </c>
      <c r="F17" s="94" t="str">
        <f t="shared" si="3"/>
        <v>12000 - Program Committee</v>
      </c>
      <c r="G17" s="39">
        <v>12000</v>
      </c>
      <c r="H17" s="39" t="s">
        <v>31</v>
      </c>
      <c r="I17" s="95" t="s">
        <v>84</v>
      </c>
      <c r="N17" s="119" t="s">
        <v>130</v>
      </c>
      <c r="O17" s="121">
        <v>1910</v>
      </c>
      <c r="P17" s="110" t="str">
        <f t="shared" si="2"/>
        <v>1910 - Honorarium</v>
      </c>
      <c r="T17" s="114" t="s">
        <v>144</v>
      </c>
    </row>
    <row r="18" spans="4:20" x14ac:dyDescent="0.35">
      <c r="D18" s="93" t="s">
        <v>85</v>
      </c>
      <c r="E18" s="39">
        <v>12500</v>
      </c>
      <c r="F18" s="94" t="str">
        <f t="shared" si="3"/>
        <v>12500 - Programs Expenses</v>
      </c>
      <c r="G18" s="39">
        <v>12000</v>
      </c>
      <c r="H18" s="39" t="s">
        <v>31</v>
      </c>
      <c r="I18" s="95" t="s">
        <v>84</v>
      </c>
      <c r="N18" s="119" t="s">
        <v>131</v>
      </c>
      <c r="O18" s="121">
        <v>1920</v>
      </c>
      <c r="P18" s="110" t="str">
        <f t="shared" si="2"/>
        <v>1920 - Postage related</v>
      </c>
      <c r="T18" s="114" t="s">
        <v>145</v>
      </c>
    </row>
    <row r="19" spans="4:20" x14ac:dyDescent="0.35">
      <c r="D19" s="93" t="s">
        <v>91</v>
      </c>
      <c r="E19" s="39">
        <v>12510</v>
      </c>
      <c r="F19" s="94" t="str">
        <f t="shared" si="3"/>
        <v>12510 - NOM Division &amp; Events</v>
      </c>
      <c r="G19" s="39">
        <v>12000</v>
      </c>
      <c r="H19" s="39" t="s">
        <v>96</v>
      </c>
      <c r="I19" s="95" t="s">
        <v>97</v>
      </c>
      <c r="N19" s="119" t="s">
        <v>132</v>
      </c>
      <c r="O19" s="121">
        <v>1930</v>
      </c>
      <c r="P19" s="110" t="str">
        <f t="shared" si="2"/>
        <v>1930 - Delivery</v>
      </c>
      <c r="T19" s="114" t="s">
        <v>37</v>
      </c>
    </row>
    <row r="20" spans="4:20" x14ac:dyDescent="0.35">
      <c r="D20" s="93" t="s">
        <v>90</v>
      </c>
      <c r="E20" s="39">
        <v>12520</v>
      </c>
      <c r="F20" s="94" t="str">
        <f t="shared" si="3"/>
        <v>12520 - NSED Division &amp; Events</v>
      </c>
      <c r="G20" s="39">
        <v>12000</v>
      </c>
      <c r="H20" s="39" t="s">
        <v>96</v>
      </c>
      <c r="I20" s="95" t="s">
        <v>97</v>
      </c>
      <c r="N20" s="119" t="s">
        <v>133</v>
      </c>
      <c r="O20" s="121">
        <v>1940</v>
      </c>
      <c r="P20" s="110" t="str">
        <f t="shared" si="2"/>
        <v>1940 - Printing related</v>
      </c>
      <c r="T20" s="114" t="s">
        <v>146</v>
      </c>
    </row>
    <row r="21" spans="4:20" x14ac:dyDescent="0.35">
      <c r="D21" s="93" t="s">
        <v>89</v>
      </c>
      <c r="E21" s="39">
        <v>12530</v>
      </c>
      <c r="F21" s="94" t="str">
        <f t="shared" si="3"/>
        <v>12530 - MCF Division &amp; Events</v>
      </c>
      <c r="G21" s="39">
        <v>12000</v>
      </c>
      <c r="H21" s="39" t="s">
        <v>96</v>
      </c>
      <c r="I21" s="95" t="s">
        <v>97</v>
      </c>
      <c r="N21" s="119" t="s">
        <v>134</v>
      </c>
      <c r="O21" s="120">
        <v>1950</v>
      </c>
      <c r="P21" s="110" t="str">
        <f t="shared" si="2"/>
        <v>1950 - Recognition</v>
      </c>
      <c r="T21" s="114" t="s">
        <v>147</v>
      </c>
    </row>
    <row r="22" spans="4:20" ht="15" thickBot="1" x14ac:dyDescent="0.4">
      <c r="D22" s="93" t="s">
        <v>88</v>
      </c>
      <c r="E22" s="39">
        <v>12540</v>
      </c>
      <c r="F22" s="94" t="str">
        <f t="shared" si="3"/>
        <v>12540 - Waste Division &amp; Events</v>
      </c>
      <c r="G22" s="39">
        <v>12000</v>
      </c>
      <c r="H22" s="39" t="s">
        <v>96</v>
      </c>
      <c r="I22" s="95" t="s">
        <v>97</v>
      </c>
      <c r="N22" s="122" t="s">
        <v>49</v>
      </c>
      <c r="O22" s="123">
        <v>9999</v>
      </c>
      <c r="P22" s="112" t="str">
        <f t="shared" si="2"/>
        <v>9999 - Other</v>
      </c>
      <c r="T22" s="114" t="s">
        <v>36</v>
      </c>
    </row>
    <row r="23" spans="4:20" ht="15" thickTop="1" x14ac:dyDescent="0.35">
      <c r="D23" s="93" t="s">
        <v>87</v>
      </c>
      <c r="E23" s="39">
        <v>12550</v>
      </c>
      <c r="F23" s="94" t="str">
        <f t="shared" si="3"/>
        <v>12550 - Fuel Division &amp; Events</v>
      </c>
      <c r="G23" s="39">
        <v>12000</v>
      </c>
      <c r="H23" s="39" t="s">
        <v>96</v>
      </c>
      <c r="I23" s="95" t="s">
        <v>97</v>
      </c>
      <c r="T23" s="114" t="s">
        <v>148</v>
      </c>
    </row>
    <row r="24" spans="4:20" x14ac:dyDescent="0.35">
      <c r="D24" s="93" t="s">
        <v>92</v>
      </c>
      <c r="E24" s="39">
        <v>12560</v>
      </c>
      <c r="F24" s="94" t="str">
        <f t="shared" si="3"/>
        <v>12560 - FSEP Events</v>
      </c>
      <c r="G24" s="39">
        <v>12000</v>
      </c>
      <c r="H24" s="39" t="s">
        <v>96</v>
      </c>
      <c r="I24" s="95" t="s">
        <v>97</v>
      </c>
      <c r="T24" s="114" t="s">
        <v>33</v>
      </c>
    </row>
    <row r="25" spans="4:20" ht="15" thickBot="1" x14ac:dyDescent="0.4">
      <c r="D25" s="93" t="s">
        <v>86</v>
      </c>
      <c r="E25" s="39">
        <v>12570</v>
      </c>
      <c r="F25" s="94" t="str">
        <f t="shared" si="3"/>
        <v>12570 - Fusion Division &amp; Events</v>
      </c>
      <c r="G25" s="39">
        <v>12000</v>
      </c>
      <c r="H25" s="39" t="s">
        <v>96</v>
      </c>
      <c r="I25" s="95" t="s">
        <v>97</v>
      </c>
      <c r="T25" s="103" t="s">
        <v>149</v>
      </c>
    </row>
    <row r="26" spans="4:20" ht="15" thickTop="1" x14ac:dyDescent="0.35">
      <c r="D26" s="93" t="s">
        <v>93</v>
      </c>
      <c r="E26" s="39">
        <v>12580</v>
      </c>
      <c r="F26" s="94" t="str">
        <f t="shared" si="3"/>
        <v>12580 - Isoptopes Division &amp; Events</v>
      </c>
      <c r="G26" s="39">
        <v>12000</v>
      </c>
      <c r="H26" s="39" t="s">
        <v>96</v>
      </c>
      <c r="I26" s="95" t="s">
        <v>97</v>
      </c>
    </row>
    <row r="27" spans="4:20" x14ac:dyDescent="0.35">
      <c r="D27" s="93" t="s">
        <v>94</v>
      </c>
      <c r="E27" s="39">
        <v>12590</v>
      </c>
      <c r="F27" s="94" t="str">
        <f t="shared" si="3"/>
        <v>12590 - G4SR Division &amp; Events</v>
      </c>
      <c r="G27" s="39">
        <v>12000</v>
      </c>
      <c r="H27" s="39" t="s">
        <v>96</v>
      </c>
      <c r="I27" s="95" t="s">
        <v>97</v>
      </c>
    </row>
    <row r="28" spans="4:20" x14ac:dyDescent="0.35">
      <c r="D28" s="93" t="s">
        <v>95</v>
      </c>
      <c r="E28" s="39">
        <v>12595</v>
      </c>
      <c r="F28" s="94" t="str">
        <f t="shared" si="3"/>
        <v>12595 - S&amp;E Committee</v>
      </c>
      <c r="G28" s="39">
        <v>12000</v>
      </c>
      <c r="H28" s="39" t="s">
        <v>98</v>
      </c>
      <c r="I28" s="95" t="s">
        <v>84</v>
      </c>
    </row>
    <row r="29" spans="4:20" x14ac:dyDescent="0.35">
      <c r="D29" s="93" t="s">
        <v>99</v>
      </c>
      <c r="E29" s="39">
        <v>13000</v>
      </c>
      <c r="F29" s="94" t="str">
        <f t="shared" si="3"/>
        <v>13000 - Finance &amp; Accounting</v>
      </c>
      <c r="G29" s="39">
        <v>13000</v>
      </c>
      <c r="H29" s="39" t="s">
        <v>29</v>
      </c>
      <c r="I29" s="95" t="s">
        <v>4</v>
      </c>
    </row>
    <row r="30" spans="4:20" x14ac:dyDescent="0.35">
      <c r="D30" s="93" t="s">
        <v>100</v>
      </c>
      <c r="E30" s="39">
        <v>13010</v>
      </c>
      <c r="F30" s="94" t="str">
        <f t="shared" si="3"/>
        <v>13010 - Student Awards</v>
      </c>
      <c r="G30" s="39">
        <v>13000</v>
      </c>
      <c r="H30" s="39" t="s">
        <v>101</v>
      </c>
      <c r="I30" s="95" t="s">
        <v>29</v>
      </c>
    </row>
    <row r="31" spans="4:20" x14ac:dyDescent="0.35">
      <c r="D31" s="93" t="s">
        <v>102</v>
      </c>
      <c r="E31" s="39">
        <v>14000</v>
      </c>
      <c r="F31" s="94" t="str">
        <f t="shared" si="3"/>
        <v>14000 - Past President</v>
      </c>
      <c r="G31" s="39">
        <v>14000</v>
      </c>
      <c r="H31" s="39" t="s">
        <v>102</v>
      </c>
      <c r="I31" s="95" t="s">
        <v>4</v>
      </c>
    </row>
    <row r="32" spans="4:20" x14ac:dyDescent="0.35">
      <c r="D32" s="93" t="s">
        <v>103</v>
      </c>
      <c r="E32" s="39">
        <v>14005</v>
      </c>
      <c r="F32" s="94" t="str">
        <f t="shared" si="3"/>
        <v>14005 - Branch Affairs</v>
      </c>
      <c r="G32" s="39">
        <v>14000</v>
      </c>
      <c r="H32" s="39" t="s">
        <v>102</v>
      </c>
      <c r="I32" s="95" t="s">
        <v>4</v>
      </c>
    </row>
    <row r="33" spans="4:9" x14ac:dyDescent="0.35">
      <c r="D33" s="93" t="s">
        <v>104</v>
      </c>
      <c r="E33" s="39">
        <v>14010</v>
      </c>
      <c r="F33" s="94" t="str">
        <f t="shared" si="3"/>
        <v>14010 - NB Branch &amp; Events</v>
      </c>
      <c r="G33" s="39">
        <v>14000</v>
      </c>
      <c r="H33" s="39" t="s">
        <v>114</v>
      </c>
      <c r="I33" s="95" t="s">
        <v>102</v>
      </c>
    </row>
    <row r="34" spans="4:9" x14ac:dyDescent="0.35">
      <c r="D34" s="93" t="s">
        <v>106</v>
      </c>
      <c r="E34" s="39">
        <v>14020</v>
      </c>
      <c r="F34" s="94" t="str">
        <f t="shared" si="3"/>
        <v>14020 - Ottawa Branch &amp; Events</v>
      </c>
      <c r="G34" s="39">
        <v>14000</v>
      </c>
      <c r="H34" s="39" t="s">
        <v>114</v>
      </c>
      <c r="I34" s="95" t="s">
        <v>102</v>
      </c>
    </row>
    <row r="35" spans="4:9" ht="25" x14ac:dyDescent="0.35">
      <c r="D35" s="93" t="s">
        <v>105</v>
      </c>
      <c r="E35" s="39">
        <v>14030</v>
      </c>
      <c r="F35" s="94" t="str">
        <f t="shared" si="3"/>
        <v>14030 - Durham Region Branch &amp; Events</v>
      </c>
      <c r="G35" s="39">
        <v>14000</v>
      </c>
      <c r="H35" s="39" t="s">
        <v>114</v>
      </c>
      <c r="I35" s="95" t="s">
        <v>102</v>
      </c>
    </row>
    <row r="36" spans="4:9" x14ac:dyDescent="0.35">
      <c r="D36" s="93" t="s">
        <v>107</v>
      </c>
      <c r="E36" s="39">
        <v>14040</v>
      </c>
      <c r="F36" s="94" t="str">
        <f t="shared" si="3"/>
        <v>14040 - Toronto Branch &amp; Events</v>
      </c>
      <c r="G36" s="39">
        <v>14000</v>
      </c>
      <c r="H36" s="39" t="s">
        <v>114</v>
      </c>
      <c r="I36" s="95" t="s">
        <v>102</v>
      </c>
    </row>
    <row r="37" spans="4:9" ht="25" x14ac:dyDescent="0.35">
      <c r="D37" s="93" t="s">
        <v>108</v>
      </c>
      <c r="E37" s="39">
        <v>14050</v>
      </c>
      <c r="F37" s="94" t="str">
        <f t="shared" si="3"/>
        <v>14050 - Sheridan Park Branch &amp; Events</v>
      </c>
      <c r="G37" s="39">
        <v>14000</v>
      </c>
      <c r="H37" s="39" t="s">
        <v>114</v>
      </c>
      <c r="I37" s="95" t="s">
        <v>102</v>
      </c>
    </row>
    <row r="38" spans="4:9" ht="25" x14ac:dyDescent="0.35">
      <c r="D38" s="93" t="s">
        <v>109</v>
      </c>
      <c r="E38" s="39">
        <v>14060</v>
      </c>
      <c r="F38" s="94" t="str">
        <f t="shared" si="3"/>
        <v>14060 - Golden Horseshoe Branch &amp; Events</v>
      </c>
      <c r="G38" s="39">
        <v>14000</v>
      </c>
      <c r="H38" s="39" t="s">
        <v>114</v>
      </c>
      <c r="I38" s="95" t="s">
        <v>102</v>
      </c>
    </row>
    <row r="39" spans="4:9" x14ac:dyDescent="0.35">
      <c r="D39" s="93" t="s">
        <v>110</v>
      </c>
      <c r="E39" s="39">
        <v>14070</v>
      </c>
      <c r="F39" s="94" t="str">
        <f t="shared" si="3"/>
        <v>14070 - Chalk River Branch &amp; Events</v>
      </c>
      <c r="G39" s="39">
        <v>14000</v>
      </c>
      <c r="H39" s="39" t="s">
        <v>114</v>
      </c>
      <c r="I39" s="95" t="s">
        <v>102</v>
      </c>
    </row>
    <row r="40" spans="4:9" x14ac:dyDescent="0.35">
      <c r="D40" s="93" t="s">
        <v>111</v>
      </c>
      <c r="E40" s="39">
        <v>14080</v>
      </c>
      <c r="F40" s="94" t="str">
        <f t="shared" si="3"/>
        <v>14080 - Western Branch &amp; Events</v>
      </c>
      <c r="G40" s="39">
        <v>14000</v>
      </c>
      <c r="H40" s="39" t="s">
        <v>114</v>
      </c>
      <c r="I40" s="95" t="s">
        <v>102</v>
      </c>
    </row>
    <row r="41" spans="4:9" x14ac:dyDescent="0.35">
      <c r="D41" s="93" t="s">
        <v>112</v>
      </c>
      <c r="E41" s="39">
        <v>14090</v>
      </c>
      <c r="F41" s="94" t="str">
        <f t="shared" si="3"/>
        <v>14090 - Bruce Branch &amp; Events</v>
      </c>
      <c r="G41" s="39">
        <v>14000</v>
      </c>
      <c r="H41" s="39" t="s">
        <v>114</v>
      </c>
      <c r="I41" s="95" t="s">
        <v>102</v>
      </c>
    </row>
    <row r="42" spans="4:9" x14ac:dyDescent="0.35">
      <c r="D42" s="93" t="s">
        <v>113</v>
      </c>
      <c r="E42" s="39">
        <v>14100</v>
      </c>
      <c r="F42" s="94" t="str">
        <f t="shared" si="3"/>
        <v>14100 - UOIT Branch &amp; Events</v>
      </c>
      <c r="G42" s="39">
        <v>14000</v>
      </c>
      <c r="H42" s="39" t="s">
        <v>114</v>
      </c>
      <c r="I42" s="95" t="s">
        <v>102</v>
      </c>
    </row>
    <row r="43" spans="4:9" x14ac:dyDescent="0.35">
      <c r="D43" s="93" t="s">
        <v>115</v>
      </c>
      <c r="E43" s="39">
        <v>15000</v>
      </c>
      <c r="F43" s="94" t="str">
        <f t="shared" si="3"/>
        <v>15000 - Secretary</v>
      </c>
      <c r="G43" s="39">
        <v>15000</v>
      </c>
      <c r="H43" s="39" t="s">
        <v>115</v>
      </c>
      <c r="I43" s="95" t="s">
        <v>4</v>
      </c>
    </row>
    <row r="44" spans="4:9" x14ac:dyDescent="0.35">
      <c r="D44" s="93" t="s">
        <v>116</v>
      </c>
      <c r="E44" s="39">
        <v>15010</v>
      </c>
      <c r="F44" s="94" t="str">
        <f t="shared" si="3"/>
        <v>15010 - Publicaitons</v>
      </c>
      <c r="G44" s="39">
        <v>15000</v>
      </c>
      <c r="H44" s="39" t="s">
        <v>115</v>
      </c>
      <c r="I44" s="95" t="s">
        <v>4</v>
      </c>
    </row>
    <row r="45" spans="4:9" ht="15" thickBot="1" x14ac:dyDescent="0.4">
      <c r="D45" s="96" t="s">
        <v>47</v>
      </c>
      <c r="E45" s="97" t="s">
        <v>48</v>
      </c>
      <c r="F45" s="97" t="str">
        <f t="shared" si="3"/>
        <v>XXXX - Undefined</v>
      </c>
      <c r="G45" s="98" t="s">
        <v>48</v>
      </c>
      <c r="H45" s="99" t="s">
        <v>118</v>
      </c>
      <c r="I45" s="100" t="s">
        <v>118</v>
      </c>
    </row>
    <row r="46" spans="4:9" ht="15" thickTop="1" x14ac:dyDescent="0.35"/>
  </sheetData>
  <dataValidations count="1">
    <dataValidation type="list" allowBlank="1" showInputMessage="1" showErrorMessage="1" sqref="T5:T25" xr:uid="{FED62D2F-25DE-4F02-A4CD-BF60BAAE54FC}">
      <formula1>Purpose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GAMMAGE Daniel</dc:creator>
  <cp:lastModifiedBy>Arthur Situm</cp:lastModifiedBy>
  <cp:lastPrinted>2019-09-10T20:20:48Z</cp:lastPrinted>
  <dcterms:created xsi:type="dcterms:W3CDTF">2019-09-10T17:16:01Z</dcterms:created>
  <dcterms:modified xsi:type="dcterms:W3CDTF">2023-03-01T22:07:39Z</dcterms:modified>
</cp:coreProperties>
</file>