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docs.live.net/012c083cd91a986d/Documents/CNS/Expenses/"/>
    </mc:Choice>
  </mc:AlternateContent>
  <xr:revisionPtr revIDLastSave="34" documentId="8_{4E557A99-BE56-401E-B1A1-3C8D0D6445FF}" xr6:coauthVersionLast="47" xr6:coauthVersionMax="47" xr10:uidLastSave="{192A6E59-AD48-4D6F-A3CC-236E36C9CB9C}"/>
  <bookViews>
    <workbookView xWindow="-108" yWindow="-108" windowWidth="23256" windowHeight="12456" activeTab="1" xr2:uid="{13328E3D-34E0-4CF4-B34E-75743095F2E6}"/>
  </bookViews>
  <sheets>
    <sheet name="Form_Instructions" sheetId="10" r:id="rId1"/>
    <sheet name="Form_Data_Entry" sheetId="1" r:id="rId2"/>
    <sheet name="Lists" sheetId="2" r:id="rId3"/>
  </sheets>
  <definedNames>
    <definedName name="Purpos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8" i="2" l="1"/>
  <c r="F57" i="2"/>
  <c r="F59" i="2"/>
  <c r="F60" i="2"/>
  <c r="F56" i="2"/>
  <c r="F55" i="2"/>
  <c r="F54" i="2"/>
  <c r="F23" i="2"/>
  <c r="F15" i="2"/>
  <c r="F49" i="2"/>
  <c r="F50" i="2"/>
  <c r="F51" i="2"/>
  <c r="F52" i="2"/>
  <c r="F53" i="2"/>
  <c r="F14" i="2"/>
  <c r="F87" i="2" l="1"/>
  <c r="F48" i="2"/>
  <c r="F47" i="2"/>
  <c r="F46" i="2"/>
  <c r="F43" i="2"/>
  <c r="F44" i="2"/>
  <c r="F45" i="2"/>
  <c r="F42" i="2"/>
  <c r="F41" i="2"/>
  <c r="F40" i="2"/>
  <c r="F39" i="2"/>
  <c r="F38" i="2"/>
  <c r="F37" i="2"/>
  <c r="F36" i="2"/>
  <c r="F22" i="2"/>
  <c r="F21" i="2"/>
  <c r="F12" i="2"/>
  <c r="F13" i="2"/>
  <c r="F70" i="2"/>
  <c r="F71" i="2"/>
  <c r="F72" i="2"/>
  <c r="F73" i="2"/>
  <c r="F74" i="2"/>
  <c r="F75" i="2"/>
  <c r="F76" i="2"/>
  <c r="F77" i="2"/>
  <c r="F78" i="2"/>
  <c r="F79" i="2"/>
  <c r="F80" i="2"/>
  <c r="F81" i="2"/>
  <c r="F82" i="2"/>
  <c r="F83" i="2"/>
  <c r="F84" i="2"/>
  <c r="F85" i="2"/>
  <c r="F86" i="2"/>
  <c r="F68" i="2"/>
  <c r="F66" i="2"/>
  <c r="F110" i="1" l="1"/>
  <c r="F111" i="1"/>
  <c r="F112" i="1"/>
  <c r="F113" i="1"/>
  <c r="F114" i="1"/>
  <c r="F115" i="1"/>
  <c r="F116" i="1"/>
  <c r="F117" i="1"/>
  <c r="F118" i="1"/>
  <c r="F119" i="1"/>
  <c r="F120" i="1"/>
  <c r="F121" i="1"/>
  <c r="F122" i="1"/>
  <c r="F123" i="1"/>
  <c r="F124" i="1"/>
  <c r="F125" i="1"/>
  <c r="F126" i="1"/>
  <c r="F109" i="1"/>
  <c r="E110" i="1"/>
  <c r="E111" i="1"/>
  <c r="E112" i="1"/>
  <c r="E113" i="1"/>
  <c r="E114" i="1"/>
  <c r="E115" i="1"/>
  <c r="E116" i="1"/>
  <c r="E117" i="1"/>
  <c r="E118" i="1"/>
  <c r="E119" i="1"/>
  <c r="E120" i="1"/>
  <c r="E121" i="1"/>
  <c r="E122" i="1"/>
  <c r="E123" i="1"/>
  <c r="E124" i="1"/>
  <c r="E125" i="1"/>
  <c r="E126" i="1"/>
  <c r="E109" i="1"/>
  <c r="D110" i="1"/>
  <c r="D111" i="1"/>
  <c r="D112" i="1"/>
  <c r="D113" i="1"/>
  <c r="D114" i="1"/>
  <c r="D115" i="1"/>
  <c r="D116" i="1"/>
  <c r="D117" i="1"/>
  <c r="D118" i="1"/>
  <c r="D119" i="1"/>
  <c r="D120" i="1"/>
  <c r="D121" i="1"/>
  <c r="D122" i="1"/>
  <c r="D123" i="1"/>
  <c r="D124" i="1"/>
  <c r="D125" i="1"/>
  <c r="D126" i="1"/>
  <c r="D109" i="1"/>
  <c r="F106" i="1"/>
  <c r="F107" i="1"/>
  <c r="F91" i="1"/>
  <c r="F92" i="1"/>
  <c r="F93" i="1"/>
  <c r="F94" i="1"/>
  <c r="F95" i="1"/>
  <c r="F96" i="1"/>
  <c r="F97" i="1"/>
  <c r="F98" i="1"/>
  <c r="F99" i="1"/>
  <c r="F100" i="1"/>
  <c r="F101" i="1"/>
  <c r="F102" i="1"/>
  <c r="F103" i="1"/>
  <c r="F104" i="1"/>
  <c r="F105" i="1"/>
  <c r="F90" i="1"/>
  <c r="E91" i="1"/>
  <c r="E92" i="1"/>
  <c r="E93" i="1"/>
  <c r="E94" i="1"/>
  <c r="E95" i="1"/>
  <c r="E96" i="1"/>
  <c r="E97" i="1"/>
  <c r="E98" i="1"/>
  <c r="E99" i="1"/>
  <c r="E100" i="1"/>
  <c r="E101" i="1"/>
  <c r="E102" i="1"/>
  <c r="E103" i="1"/>
  <c r="E104" i="1"/>
  <c r="E105" i="1"/>
  <c r="E106" i="1"/>
  <c r="E107" i="1"/>
  <c r="E90" i="1"/>
  <c r="D91" i="1"/>
  <c r="D92" i="1"/>
  <c r="D93" i="1"/>
  <c r="D94" i="1"/>
  <c r="D95" i="1"/>
  <c r="D96" i="1"/>
  <c r="D97" i="1"/>
  <c r="D98" i="1"/>
  <c r="D99" i="1"/>
  <c r="D100" i="1"/>
  <c r="D101" i="1"/>
  <c r="D102" i="1"/>
  <c r="D103" i="1"/>
  <c r="D104" i="1"/>
  <c r="D105" i="1"/>
  <c r="D106" i="1"/>
  <c r="D107" i="1"/>
  <c r="D90" i="1"/>
  <c r="F72" i="1"/>
  <c r="F73" i="1"/>
  <c r="F74" i="1"/>
  <c r="F75" i="1"/>
  <c r="F76" i="1"/>
  <c r="F77" i="1"/>
  <c r="F78" i="1"/>
  <c r="F79" i="1"/>
  <c r="F80" i="1"/>
  <c r="F81" i="1"/>
  <c r="F82" i="1"/>
  <c r="F83" i="1"/>
  <c r="F84" i="1"/>
  <c r="F85" i="1"/>
  <c r="F86" i="1"/>
  <c r="F87" i="1"/>
  <c r="F88" i="1"/>
  <c r="F71" i="1"/>
  <c r="E72" i="1"/>
  <c r="E73" i="1"/>
  <c r="E74" i="1"/>
  <c r="E75" i="1"/>
  <c r="E76" i="1"/>
  <c r="E77" i="1"/>
  <c r="E78" i="1"/>
  <c r="E79" i="1"/>
  <c r="E80" i="1"/>
  <c r="E81" i="1"/>
  <c r="E82" i="1"/>
  <c r="E83" i="1"/>
  <c r="E84" i="1"/>
  <c r="E85" i="1"/>
  <c r="E86" i="1"/>
  <c r="E87" i="1"/>
  <c r="E88" i="1"/>
  <c r="E71" i="1"/>
  <c r="D72" i="1"/>
  <c r="D73" i="1"/>
  <c r="D74" i="1"/>
  <c r="D75" i="1"/>
  <c r="D76" i="1"/>
  <c r="D77" i="1"/>
  <c r="D78" i="1"/>
  <c r="D79" i="1"/>
  <c r="D80" i="1"/>
  <c r="D81" i="1"/>
  <c r="D82" i="1"/>
  <c r="D83" i="1"/>
  <c r="D84" i="1"/>
  <c r="D85" i="1"/>
  <c r="D86" i="1"/>
  <c r="D87" i="1"/>
  <c r="D88" i="1"/>
  <c r="D71" i="1"/>
  <c r="P22" i="2"/>
  <c r="P12" i="2"/>
  <c r="P13" i="2"/>
  <c r="P14" i="2"/>
  <c r="P15" i="2"/>
  <c r="P16" i="2"/>
  <c r="P17" i="2"/>
  <c r="P18" i="2"/>
  <c r="P19" i="2"/>
  <c r="P20" i="2"/>
  <c r="P21" i="2"/>
  <c r="F90" i="2"/>
  <c r="F6" i="2"/>
  <c r="F7" i="2"/>
  <c r="F8" i="2"/>
  <c r="F9" i="2"/>
  <c r="F10" i="2"/>
  <c r="F11" i="2"/>
  <c r="F16" i="2"/>
  <c r="F17" i="2"/>
  <c r="F18" i="2"/>
  <c r="F19" i="2"/>
  <c r="F20" i="2"/>
  <c r="F24" i="2"/>
  <c r="F25" i="2"/>
  <c r="F26" i="2"/>
  <c r="F27" i="2"/>
  <c r="F28" i="2"/>
  <c r="F29" i="2"/>
  <c r="F30" i="2"/>
  <c r="F31" i="2"/>
  <c r="F32" i="2"/>
  <c r="F33" i="2"/>
  <c r="F34" i="2"/>
  <c r="F35" i="2"/>
  <c r="F61" i="2"/>
  <c r="F62" i="2"/>
  <c r="F63" i="2"/>
  <c r="F64" i="2"/>
  <c r="F65" i="2"/>
  <c r="F67" i="2"/>
  <c r="F69" i="2"/>
  <c r="F88" i="2"/>
  <c r="F89" i="2"/>
  <c r="F5" i="2"/>
  <c r="D42" i="1" l="1"/>
  <c r="D27" i="1"/>
  <c r="D35" i="1"/>
  <c r="D43" i="1"/>
  <c r="D28" i="1"/>
  <c r="D36" i="1"/>
  <c r="D44" i="1"/>
  <c r="D29" i="1"/>
  <c r="D37" i="1"/>
  <c r="D45" i="1"/>
  <c r="D30" i="1"/>
  <c r="D38" i="1"/>
  <c r="D46" i="1"/>
  <c r="D23" i="1"/>
  <c r="D31" i="1"/>
  <c r="D39" i="1"/>
  <c r="D24" i="1"/>
  <c r="D32" i="1"/>
  <c r="D40" i="1"/>
  <c r="D25" i="1"/>
  <c r="D33" i="1"/>
  <c r="D41" i="1"/>
  <c r="D26" i="1"/>
  <c r="D34" i="1"/>
  <c r="A109" i="1"/>
  <c r="A90" i="1"/>
  <c r="A71" i="1"/>
  <c r="A52" i="1" l="1"/>
  <c r="F59" i="1" l="1"/>
  <c r="F60" i="1"/>
  <c r="F68" i="1"/>
  <c r="E59" i="1"/>
  <c r="E67" i="1"/>
  <c r="D58" i="1"/>
  <c r="D66" i="1"/>
  <c r="F61" i="1"/>
  <c r="F69" i="1"/>
  <c r="E60" i="1"/>
  <c r="E68" i="1"/>
  <c r="D59" i="1"/>
  <c r="F62" i="1"/>
  <c r="E61" i="1"/>
  <c r="D60" i="1"/>
  <c r="F63" i="1"/>
  <c r="D53" i="1"/>
  <c r="D69" i="1"/>
  <c r="F64" i="1"/>
  <c r="D54" i="1"/>
  <c r="F53" i="1"/>
  <c r="F54" i="1"/>
  <c r="F55" i="1"/>
  <c r="F56" i="1"/>
  <c r="F57" i="1"/>
  <c r="F65" i="1"/>
  <c r="E56" i="1"/>
  <c r="E64" i="1"/>
  <c r="D55" i="1"/>
  <c r="D63" i="1"/>
  <c r="F66" i="1"/>
  <c r="E57" i="1"/>
  <c r="E65" i="1"/>
  <c r="D56" i="1"/>
  <c r="D64" i="1"/>
  <c r="F67" i="1"/>
  <c r="E58" i="1"/>
  <c r="E66" i="1"/>
  <c r="D57" i="1"/>
  <c r="D65" i="1"/>
  <c r="D67" i="1"/>
  <c r="E53" i="1"/>
  <c r="E69" i="1"/>
  <c r="D68" i="1"/>
  <c r="E54" i="1"/>
  <c r="E62" i="1"/>
  <c r="D61" i="1"/>
  <c r="E55" i="1"/>
  <c r="E63" i="1"/>
  <c r="D62" i="1"/>
  <c r="F58" i="1"/>
  <c r="F52" i="1"/>
  <c r="D52" i="1"/>
  <c r="E52" i="1"/>
  <c r="D127" i="1"/>
  <c r="E127" i="1"/>
  <c r="F127" i="1"/>
  <c r="F108" i="1"/>
  <c r="E108" i="1"/>
  <c r="D108" i="1"/>
  <c r="F89" i="1"/>
  <c r="E89" i="1"/>
  <c r="D89" i="1"/>
  <c r="F70" i="1" l="1"/>
  <c r="D70" i="1"/>
  <c r="E70" i="1"/>
  <c r="P11" i="2"/>
  <c r="P10" i="2"/>
  <c r="P9" i="2"/>
  <c r="P8" i="2"/>
  <c r="P7" i="2"/>
  <c r="P6" i="2"/>
  <c r="L10" i="2"/>
  <c r="L9" i="2"/>
  <c r="L8" i="2"/>
  <c r="L7" i="2"/>
  <c r="L6" i="2"/>
  <c r="P5" i="2" l="1"/>
  <c r="L5" i="2"/>
  <c r="K47" i="1" l="1"/>
  <c r="J47" i="1"/>
  <c r="E128" i="1" s="1"/>
  <c r="I47" i="1"/>
  <c r="F128" i="1" l="1"/>
  <c r="D1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GAMMAGE Daniel</author>
    <author>Keith Stratton</author>
  </authors>
  <commentList>
    <comment ref="A14" authorId="0" shapeId="0" xr:uid="{3CD31F50-E6D3-40D1-8080-F1903B54C608}">
      <text>
        <r>
          <rPr>
            <b/>
            <sz val="9"/>
            <color indexed="81"/>
            <rFont val="Tahoma"/>
            <family val="2"/>
          </rPr>
          <t>GAMMAGE Daniel:</t>
        </r>
        <r>
          <rPr>
            <sz val="9"/>
            <color indexed="81"/>
            <rFont val="Tahoma"/>
            <family val="2"/>
          </rPr>
          <t xml:space="preserve">
Select approriate account from drop-down list.  If no account is approriate, choose XXXX</t>
        </r>
      </text>
    </comment>
    <comment ref="A20" authorId="1" shapeId="0" xr:uid="{FDFFB158-EBE9-40FE-8504-C2C2419674AA}">
      <text>
        <r>
          <rPr>
            <b/>
            <sz val="9"/>
            <color indexed="81"/>
            <rFont val="Tahoma"/>
            <family val="2"/>
          </rPr>
          <t>GAMMAGE Daniel:</t>
        </r>
        <r>
          <rPr>
            <sz val="9"/>
            <color indexed="81"/>
            <rFont val="Tahoma"/>
            <family val="2"/>
          </rPr>
          <t xml:space="preserve">
Meals: Per CNS-PY-13000-002 the Meal allowance is according to the Government of Canada Directive on travel - Appendix - Canada.ca Appendix B - Meals and Allowances. It is the rate at Jan 1 that applies for the current FY.</t>
        </r>
      </text>
    </comment>
    <comment ref="A22" authorId="0" shapeId="0" xr:uid="{A00E3B37-1D08-4E37-B45D-80D4A54D3D19}">
      <text>
        <r>
          <rPr>
            <b/>
            <sz val="9"/>
            <color indexed="81"/>
            <rFont val="Tahoma"/>
            <family val="2"/>
          </rPr>
          <t>GAMMAGE Daniel:</t>
        </r>
        <r>
          <rPr>
            <sz val="9"/>
            <color indexed="81"/>
            <rFont val="Tahoma"/>
            <family val="2"/>
          </rPr>
          <t xml:space="preserve">
Please include date of transacation in yyyy-mm-dd format.</t>
        </r>
      </text>
    </comment>
    <comment ref="B22" authorId="0" shapeId="0" xr:uid="{5ED5A764-F02C-470C-A27F-0DAC96FA764B}">
      <text>
        <r>
          <rPr>
            <b/>
            <sz val="9"/>
            <color indexed="81"/>
            <rFont val="Tahoma"/>
            <family val="2"/>
          </rPr>
          <t>GAMMAGE Daniel:</t>
        </r>
        <r>
          <rPr>
            <sz val="9"/>
            <color indexed="81"/>
            <rFont val="Tahoma"/>
            <family val="2"/>
          </rPr>
          <t xml:space="preserve">
Provide brief description of expense item.</t>
        </r>
      </text>
    </comment>
    <comment ref="C22" authorId="0" shapeId="0" xr:uid="{C5947095-00B7-4065-A0C6-7BE0B6DB9C5F}">
      <text>
        <r>
          <rPr>
            <b/>
            <sz val="9"/>
            <color indexed="81"/>
            <rFont val="Tahoma"/>
            <family val="2"/>
          </rPr>
          <t>GAMMAGE Daniel:</t>
        </r>
        <r>
          <rPr>
            <sz val="9"/>
            <color indexed="81"/>
            <rFont val="Tahoma"/>
            <family val="2"/>
          </rPr>
          <t xml:space="preserve">
Select approriate account from drop-down list.  If no account is approriate, choose XXXX</t>
        </r>
      </text>
    </comment>
    <comment ref="E22" authorId="0" shapeId="0" xr:uid="{902C5F8D-98B8-450C-9DC9-C547341F1BFB}">
      <text>
        <r>
          <rPr>
            <b/>
            <sz val="9"/>
            <color indexed="81"/>
            <rFont val="Tahoma"/>
            <family val="2"/>
          </rPr>
          <t>GAMMAGE Daniel:</t>
        </r>
        <r>
          <rPr>
            <sz val="9"/>
            <color indexed="81"/>
            <rFont val="Tahoma"/>
            <family val="2"/>
          </rPr>
          <t xml:space="preserve">
Select approriate type from drop-down list.  If notype is approriate, choose 'other'</t>
        </r>
      </text>
    </comment>
    <comment ref="F22" authorId="0" shapeId="0" xr:uid="{A565B580-B0C2-4089-9356-A00165EC3837}">
      <text>
        <r>
          <rPr>
            <b/>
            <sz val="9"/>
            <color indexed="81"/>
            <rFont val="Tahoma"/>
            <family val="2"/>
          </rPr>
          <t>GAMMAGE Daniel:</t>
        </r>
        <r>
          <rPr>
            <sz val="9"/>
            <color indexed="81"/>
            <rFont val="Tahoma"/>
            <family val="2"/>
          </rPr>
          <t xml:space="preserve">
Select approriate purpose from drop-down list.  If no purpose is approriate, choose 'other'</t>
        </r>
      </text>
    </comment>
    <comment ref="H22" authorId="1" shapeId="0" xr:uid="{D43BB7A3-22CF-44F7-AB38-CA148701C1AA}">
      <text>
        <r>
          <rPr>
            <b/>
            <sz val="9"/>
            <color indexed="81"/>
            <rFont val="Tahoma"/>
            <family val="2"/>
          </rPr>
          <t>GAMMAGE Daniel:</t>
        </r>
        <r>
          <rPr>
            <sz val="9"/>
            <color indexed="81"/>
            <rFont val="Tahoma"/>
            <family val="2"/>
          </rPr>
          <t xml:space="preserve">
km rate: Per C NS-PY-13000-002 the rate for each FY is determined by the greater than 5000 km rate set by the CRA this is logged at the following location (for 2025 it is set at $0.66/km) 
https://www.driversnote.ca/cra-mileage-guide/current-historic-cra-mileage-rates. </t>
        </r>
      </text>
    </comment>
    <comment ref="I22" authorId="0" shapeId="0" xr:uid="{D2A1AFB8-D253-4B94-98BE-876B81FD427F}">
      <text>
        <r>
          <rPr>
            <b/>
            <sz val="9"/>
            <color indexed="81"/>
            <rFont val="Tahoma"/>
            <family val="2"/>
          </rPr>
          <t>GAMMAGE Daniel:</t>
        </r>
        <r>
          <rPr>
            <sz val="9"/>
            <color indexed="81"/>
            <rFont val="Tahoma"/>
            <family val="2"/>
          </rPr>
          <t xml:space="preserve">
Enter amount without GST/HST.  GST/HST Does not apply to mileage expenses</t>
        </r>
      </text>
    </comment>
    <comment ref="J22" authorId="0" shapeId="0" xr:uid="{5B0BD6B7-9769-43C9-8AE2-087818CBEC8F}">
      <text>
        <r>
          <rPr>
            <b/>
            <sz val="9"/>
            <color indexed="81"/>
            <rFont val="Tahoma"/>
            <family val="2"/>
          </rPr>
          <t>GAMMAGE Daniel:</t>
        </r>
        <r>
          <rPr>
            <sz val="9"/>
            <color indexed="81"/>
            <rFont val="Tahoma"/>
            <family val="2"/>
          </rPr>
          <t xml:space="preserve">
Enter corresponding GST/HST amount.</t>
        </r>
      </text>
    </comment>
    <comment ref="K22" authorId="0" shapeId="0" xr:uid="{7E1B25A3-DE61-4193-B77B-7FA37435F025}">
      <text>
        <r>
          <rPr>
            <b/>
            <sz val="9"/>
            <color indexed="81"/>
            <rFont val="Tahoma"/>
            <family val="2"/>
          </rPr>
          <t>GAMMAGE Daniel:</t>
        </r>
        <r>
          <rPr>
            <sz val="9"/>
            <color indexed="81"/>
            <rFont val="Tahoma"/>
            <family val="2"/>
          </rPr>
          <t xml:space="preserve">
Enter total amount required for reimbursement.</t>
        </r>
      </text>
    </comment>
  </commentList>
</comments>
</file>

<file path=xl/sharedStrings.xml><?xml version="1.0" encoding="utf-8"?>
<sst xmlns="http://schemas.openxmlformats.org/spreadsheetml/2006/main" count="423" uniqueCount="219">
  <si>
    <t>Address:</t>
  </si>
  <si>
    <t>Email:</t>
  </si>
  <si>
    <t>Reason for Claim:</t>
  </si>
  <si>
    <t>1st VP</t>
  </si>
  <si>
    <t>President</t>
  </si>
  <si>
    <t>Account Number</t>
  </si>
  <si>
    <t>Date</t>
  </si>
  <si>
    <t>Description of Expense Item</t>
  </si>
  <si>
    <t>ACCOUNT</t>
  </si>
  <si>
    <t>Centre Number</t>
  </si>
  <si>
    <t>km Driven</t>
  </si>
  <si>
    <t>GST/HST-Free Amount</t>
  </si>
  <si>
    <t>GST/HST included</t>
  </si>
  <si>
    <t>Total Amount with GST/HST</t>
  </si>
  <si>
    <t>Totals</t>
  </si>
  <si>
    <t>Accountable Centre</t>
  </si>
  <si>
    <t>Expense Type</t>
  </si>
  <si>
    <t>Subtotal</t>
  </si>
  <si>
    <t>Account Name</t>
  </si>
  <si>
    <t>Account Code</t>
  </si>
  <si>
    <t>Listed name</t>
  </si>
  <si>
    <t>Business Centre</t>
  </si>
  <si>
    <t>Business Centre/Account Holder</t>
  </si>
  <si>
    <t>Expense detail</t>
  </si>
  <si>
    <t>Expense Number</t>
  </si>
  <si>
    <t>Expense Reason Category</t>
  </si>
  <si>
    <t>Travel</t>
  </si>
  <si>
    <t>Conference</t>
  </si>
  <si>
    <t>Course</t>
  </si>
  <si>
    <t>Treasurer</t>
  </si>
  <si>
    <t>Council</t>
  </si>
  <si>
    <t>Program Chair</t>
  </si>
  <si>
    <t>Office Administrator</t>
  </si>
  <si>
    <t>Strategic Plan</t>
  </si>
  <si>
    <t>Honours &amp; Awards</t>
  </si>
  <si>
    <t>Membership</t>
  </si>
  <si>
    <t>Program</t>
  </si>
  <si>
    <t>Insurance</t>
  </si>
  <si>
    <t>Payment Method:</t>
  </si>
  <si>
    <t>Payment Method</t>
  </si>
  <si>
    <t>Cheque - Mailed</t>
  </si>
  <si>
    <t>E-Transfer - Emailed</t>
  </si>
  <si>
    <t>Report Date:</t>
  </si>
  <si>
    <t>Account</t>
  </si>
  <si>
    <t>Claimant Name:</t>
  </si>
  <si>
    <t>Cost Centre Number (automatic)</t>
  </si>
  <si>
    <t>Undefined</t>
  </si>
  <si>
    <t>XXXX</t>
  </si>
  <si>
    <t>Other</t>
  </si>
  <si>
    <t>Expense Purpose</t>
  </si>
  <si>
    <t>*please include one transacation per line - all items required for each line item</t>
  </si>
  <si>
    <t/>
  </si>
  <si>
    <t>GST/HST</t>
  </si>
  <si>
    <t>GST/HST-Free</t>
  </si>
  <si>
    <t>Total</t>
  </si>
  <si>
    <t>9999 - Other</t>
  </si>
  <si>
    <t>Claimant Signature:</t>
  </si>
  <si>
    <t>*please specify account, then provide justification for claim (use multiple lines for separate claim reasons) - all accounts must be included, max of four per claim</t>
  </si>
  <si>
    <t>Summary by Account - automatically calculated - office use only</t>
  </si>
  <si>
    <t>Section 1: Claimant Information</t>
  </si>
  <si>
    <t>Section 2: Claim Justification</t>
  </si>
  <si>
    <t>Section 3: Claim Details</t>
  </si>
  <si>
    <t>1st approver</t>
  </si>
  <si>
    <t>2nd approver</t>
  </si>
  <si>
    <t>Office Administration</t>
  </si>
  <si>
    <t>Strategic Planning</t>
  </si>
  <si>
    <t>Chair Strategic Planning</t>
  </si>
  <si>
    <t>Business Support</t>
  </si>
  <si>
    <t>Business Support Chair</t>
  </si>
  <si>
    <t>Inter-Society</t>
  </si>
  <si>
    <t>Inter-Society Chair</t>
  </si>
  <si>
    <t>Int'l Liasion</t>
  </si>
  <si>
    <t>Int'l Liasion Chair</t>
  </si>
  <si>
    <t>ECC Chair</t>
  </si>
  <si>
    <t>Education &amp; Communication</t>
  </si>
  <si>
    <t>CNSC CA Chair</t>
  </si>
  <si>
    <t>CNSC CA</t>
  </si>
  <si>
    <t>Communication Director</t>
  </si>
  <si>
    <t>Membership Chair</t>
  </si>
  <si>
    <t>H&amp;A Chair</t>
  </si>
  <si>
    <t>Program Committee</t>
  </si>
  <si>
    <t>2nd VP</t>
  </si>
  <si>
    <t>Programs Expenses</t>
  </si>
  <si>
    <t>Fuel Division &amp; Events</t>
  </si>
  <si>
    <t>S&amp;E Committee</t>
  </si>
  <si>
    <t>Division Chair/Event Treasurer</t>
  </si>
  <si>
    <t>2nd VP/Program Chair</t>
  </si>
  <si>
    <t>Committee Chair</t>
  </si>
  <si>
    <t>Finance &amp; Accounting</t>
  </si>
  <si>
    <t>Student Awards</t>
  </si>
  <si>
    <t>Student Award Chair</t>
  </si>
  <si>
    <t>Past President</t>
  </si>
  <si>
    <t>Branch Affairs</t>
  </si>
  <si>
    <t>Branch Chair/Treasurer</t>
  </si>
  <si>
    <t>Secretary</t>
  </si>
  <si>
    <t>Publicaitons</t>
  </si>
  <si>
    <t>President &amp; Council</t>
  </si>
  <si>
    <t>TBD</t>
  </si>
  <si>
    <t>Hired Services</t>
  </si>
  <si>
    <t>Society Fees</t>
  </si>
  <si>
    <t>Equipment/Material</t>
  </si>
  <si>
    <t>Non-venue Rental/Leasing</t>
  </si>
  <si>
    <t>Services (telephone)</t>
  </si>
  <si>
    <t>Venue Costs</t>
  </si>
  <si>
    <t>Food &amp; beverage</t>
  </si>
  <si>
    <t>Bank Fees</t>
  </si>
  <si>
    <t>Credit Card Fees</t>
  </si>
  <si>
    <t>HST payable to CRA</t>
  </si>
  <si>
    <t>Corp Tax payable to CRA</t>
  </si>
  <si>
    <t>Honorarium</t>
  </si>
  <si>
    <t>Postage related</t>
  </si>
  <si>
    <t>Delivery</t>
  </si>
  <si>
    <t>Printing related</t>
  </si>
  <si>
    <t>Recognition</t>
  </si>
  <si>
    <t>Administration</t>
  </si>
  <si>
    <t>Advertising/Marketing CNS</t>
  </si>
  <si>
    <t>Award</t>
  </si>
  <si>
    <t>Branch</t>
  </si>
  <si>
    <t>Bulletin</t>
  </si>
  <si>
    <t>Education/Outreach</t>
  </si>
  <si>
    <t>Events General</t>
  </si>
  <si>
    <t>Finance</t>
  </si>
  <si>
    <t>Gift</t>
  </si>
  <si>
    <t>Hearing</t>
  </si>
  <si>
    <t>Industry Relations</t>
  </si>
  <si>
    <t>Improvement Plan</t>
  </si>
  <si>
    <t>IT</t>
  </si>
  <si>
    <t>Oversight</t>
  </si>
  <si>
    <t>Yearbook</t>
  </si>
  <si>
    <t>1100 - Hired Services</t>
  </si>
  <si>
    <t>1200 - Travel</t>
  </si>
  <si>
    <t>1250 - Society Fees</t>
  </si>
  <si>
    <t>1300 - Equipment/Material</t>
  </si>
  <si>
    <t>1400 - Non-venue Rental/Leasing</t>
  </si>
  <si>
    <t>1450 - Services (telephone)</t>
  </si>
  <si>
    <t>1500 - Venue Costs</t>
  </si>
  <si>
    <t>1550 - Food &amp; beverage</t>
  </si>
  <si>
    <t>1600 - Bank Fees</t>
  </si>
  <si>
    <t>1700 - Credit Card Fees</t>
  </si>
  <si>
    <t>1800 - HST payable to CRA</t>
  </si>
  <si>
    <t>1900 - Corp Tax payable to CRA</t>
  </si>
  <si>
    <t>1910 - Honorarium</t>
  </si>
  <si>
    <t>1920 - Postage related</t>
  </si>
  <si>
    <t>1930 - Delivery</t>
  </si>
  <si>
    <t>1940 - Printing related</t>
  </si>
  <si>
    <t>1950 - Recognition</t>
  </si>
  <si>
    <t>Approved By:</t>
  </si>
  <si>
    <t>2nd approver:</t>
  </si>
  <si>
    <t>Voucher #, or km rate ($x.xx/km)</t>
  </si>
  <si>
    <t>INPUT VERIFICATION: If the last line of this section does not indicate TRUE for Columns D, E and F, there is an error in your input. Please correct before submitting.</t>
  </si>
  <si>
    <t xml:space="preserve">NOM Division </t>
  </si>
  <si>
    <t>NSED Division</t>
  </si>
  <si>
    <t>MCF Division</t>
  </si>
  <si>
    <t>Waste Division</t>
  </si>
  <si>
    <t>FSEP</t>
  </si>
  <si>
    <t>Fusion Division</t>
  </si>
  <si>
    <t>Isoptopes Division</t>
  </si>
  <si>
    <t>G4SR Division</t>
  </si>
  <si>
    <t>CANDU Technology &amp; Safety Course_2023</t>
  </si>
  <si>
    <t>Fuel Technology Course_2023</t>
  </si>
  <si>
    <t>CMNCC_2023</t>
  </si>
  <si>
    <t>NUTHOS_2024</t>
  </si>
  <si>
    <t>M&amp;C_2023</t>
  </si>
  <si>
    <t>CWFEST_2023</t>
  </si>
  <si>
    <t>NB Branch - Administration</t>
  </si>
  <si>
    <t>NB Branch - Education/Outreach</t>
  </si>
  <si>
    <t>Ottawa Branch - Administration</t>
  </si>
  <si>
    <t>Ottawa Branch - Education/Outreach</t>
  </si>
  <si>
    <t>Durham Region Branch - Administration</t>
  </si>
  <si>
    <t>Durham Region Branch - Education/Outreach</t>
  </si>
  <si>
    <t>Toronto Branch - Administration</t>
  </si>
  <si>
    <t>Toronto Branch - Education/Outreach</t>
  </si>
  <si>
    <t>Sheridan Park Branch - Administration</t>
  </si>
  <si>
    <t>Sheridan Park Branch - Education/Outreach</t>
  </si>
  <si>
    <t>Golden Horseshoe Branch - Administration</t>
  </si>
  <si>
    <t>Golden Horseshoe Branch - Education/Outreach</t>
  </si>
  <si>
    <t>Chalk River Branch - Administration</t>
  </si>
  <si>
    <t>Chalk River Branch - Education/Outreach</t>
  </si>
  <si>
    <t>Western Branch - Administration</t>
  </si>
  <si>
    <t>Western Branch - Education/Outreach</t>
  </si>
  <si>
    <t>Bruce Branch - Administration</t>
  </si>
  <si>
    <t>Bruce Branch - Education/Outreach</t>
  </si>
  <si>
    <t>Ontario Tech Branch - Administration</t>
  </si>
  <si>
    <t>Ontario Tech Branch - Education/Outreach</t>
  </si>
  <si>
    <t>Manitoba Branch - Administration</t>
  </si>
  <si>
    <t>Manitoba Branch - Education/Outreach</t>
  </si>
  <si>
    <t>Branch Events</t>
  </si>
  <si>
    <t>Course Chair</t>
  </si>
  <si>
    <t>2023 Annual Conference</t>
  </si>
  <si>
    <t>1st Vice President</t>
  </si>
  <si>
    <t>Event Treasurer</t>
  </si>
  <si>
    <t>2024 Annual Conference</t>
  </si>
  <si>
    <t>DIET_2023</t>
  </si>
  <si>
    <t>FSEP_2023</t>
  </si>
  <si>
    <t>G4SR-4 (2022)</t>
  </si>
  <si>
    <t>STORI Workshop_2023</t>
  </si>
  <si>
    <t>MCFSD_2023</t>
  </si>
  <si>
    <t>WMDER_2023</t>
  </si>
  <si>
    <t>G4SR-5</t>
  </si>
  <si>
    <t>ENVDEG_2023</t>
  </si>
  <si>
    <t>Division Chair</t>
  </si>
  <si>
    <t>146XX</t>
  </si>
  <si>
    <t>Branch Affairs Chair</t>
  </si>
  <si>
    <t>CANDU Technology &amp; Safety Course_2024</t>
  </si>
  <si>
    <t>CNS Nuclear 101 Course May 2024</t>
  </si>
  <si>
    <t>MCFD_2024</t>
  </si>
  <si>
    <t>G4SR-5_2024</t>
  </si>
  <si>
    <t>CWASTA_2024</t>
  </si>
  <si>
    <t>CNS Fuel 2025</t>
  </si>
  <si>
    <t>DIET_2024</t>
  </si>
  <si>
    <t>Submitted by: K. Stratton, Date: 2023-04-24; Reviewed by: D. Gammage, Date: 2023-04-26; Approved by: M. Younis, Date: 2025-06-05        UPDATED with 2025 Account Info June, 2025</t>
  </si>
  <si>
    <t>2025 Annual Conference</t>
  </si>
  <si>
    <t>FSEP_2025</t>
  </si>
  <si>
    <t>SMIRT-28_2025</t>
  </si>
  <si>
    <t>NWMDER_2025</t>
  </si>
  <si>
    <t>DIET_2025</t>
  </si>
  <si>
    <t>CWASTA _2025</t>
  </si>
  <si>
    <t>CWFEST_2025</t>
  </si>
  <si>
    <t>Fuel_Technology_Conference_2025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</si>
</sst>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_(&quot;$&quot;* #,##0.00_);_(&quot;$&quot;* \(#,##0.00\);_(&quot;$&quot;* &quot;-&quot;??_);_(@_)"/>
    <numFmt numFmtId="165" formatCode="_(* #,##0.00_);_(* \(#,##0.00\);_(* &quot;-&quot;??_);_(@_)"/>
    <numFmt numFmtId="166" formatCode="0.0"/>
    <numFmt numFmtId="167" formatCode="&quot;$&quot;#,##0.00"/>
    <numFmt numFmtId="168" formatCode="[$-1009]mmmm\ d\,\ yyyy;@"/>
    <numFmt numFmtId="169" formatCode="0;[Red]0"/>
  </numFmts>
  <fonts count="20" x14ac:knownFonts="1">
    <font>
      <sz val="11"/>
      <color theme="1"/>
      <name val="Calibri"/>
      <family val="2"/>
      <scheme val="minor"/>
    </font>
    <font>
      <sz val="11"/>
      <color theme="1"/>
      <name val="Calibri"/>
      <family val="2"/>
      <scheme val="minor"/>
    </font>
    <font>
      <b/>
      <sz val="10"/>
      <name val="Arial"/>
      <family val="2"/>
    </font>
    <font>
      <sz val="10"/>
      <name val="Arial"/>
      <family val="2"/>
    </font>
    <font>
      <sz val="11"/>
      <name val="Arial"/>
      <family val="2"/>
    </font>
    <font>
      <sz val="12"/>
      <name val="Courier"/>
      <family val="3"/>
    </font>
    <font>
      <sz val="10"/>
      <color rgb="FFFF0000"/>
      <name val="Arial"/>
      <family val="2"/>
    </font>
    <font>
      <sz val="9"/>
      <name val="Arial"/>
      <family val="2"/>
    </font>
    <font>
      <b/>
      <sz val="11"/>
      <color theme="1"/>
      <name val="Calibri"/>
      <family val="2"/>
      <scheme val="minor"/>
    </font>
    <font>
      <sz val="9"/>
      <color rgb="FFFF0000"/>
      <name val="Arial"/>
      <family val="2"/>
    </font>
    <font>
      <sz val="9"/>
      <color indexed="81"/>
      <name val="Tahoma"/>
      <family val="2"/>
    </font>
    <font>
      <b/>
      <sz val="9"/>
      <color indexed="81"/>
      <name val="Tahoma"/>
      <family val="2"/>
    </font>
    <font>
      <b/>
      <sz val="8"/>
      <name val="Arial"/>
      <family val="2"/>
    </font>
    <font>
      <b/>
      <sz val="8"/>
      <color theme="1"/>
      <name val="Calibri"/>
      <family val="2"/>
      <scheme val="minor"/>
    </font>
    <font>
      <sz val="8"/>
      <name val="Arial"/>
      <family val="2"/>
    </font>
    <font>
      <sz val="8"/>
      <color theme="1"/>
      <name val="Calibri"/>
      <family val="2"/>
      <scheme val="minor"/>
    </font>
    <font>
      <b/>
      <i/>
      <sz val="10"/>
      <name val="Arial"/>
      <family val="2"/>
    </font>
    <font>
      <sz val="3"/>
      <color theme="1"/>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n">
        <color auto="1"/>
      </top>
      <bottom style="thin">
        <color auto="1"/>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0" fontId="18" fillId="0" borderId="0" applyNumberFormat="0" applyFill="0" applyBorder="0" applyAlignment="0" applyProtection="0"/>
  </cellStyleXfs>
  <cellXfs count="157">
    <xf numFmtId="0" fontId="0" fillId="0" borderId="0" xfId="0"/>
    <xf numFmtId="0" fontId="3" fillId="2" borderId="0" xfId="0" applyFont="1" applyFill="1" applyAlignment="1">
      <alignment horizontal="center" wrapText="1"/>
    </xf>
    <xf numFmtId="0" fontId="2" fillId="2" borderId="1" xfId="0" applyFont="1" applyFill="1" applyBorder="1"/>
    <xf numFmtId="0" fontId="4" fillId="2" borderId="1" xfId="0" applyFont="1" applyFill="1" applyBorder="1"/>
    <xf numFmtId="0" fontId="4" fillId="2" borderId="0" xfId="0" applyFont="1" applyFill="1" applyAlignment="1">
      <alignment horizontal="center"/>
    </xf>
    <xf numFmtId="0" fontId="2" fillId="2" borderId="1" xfId="0" applyFont="1" applyFill="1" applyBorder="1" applyAlignment="1">
      <alignment horizontal="left" vertical="top"/>
    </xf>
    <xf numFmtId="0" fontId="3" fillId="2" borderId="0" xfId="0" applyFont="1" applyFill="1"/>
    <xf numFmtId="0" fontId="0" fillId="2" borderId="0" xfId="0" applyFill="1"/>
    <xf numFmtId="0" fontId="0" fillId="2" borderId="0" xfId="0" applyFill="1" applyAlignment="1">
      <alignment vertical="center" wrapText="1"/>
    </xf>
    <xf numFmtId="0" fontId="0" fillId="2" borderId="0" xfId="0" applyFill="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166" fontId="3" fillId="2" borderId="8" xfId="0" applyNumberFormat="1" applyFont="1" applyFill="1" applyBorder="1" applyAlignment="1">
      <alignment vertical="center"/>
    </xf>
    <xf numFmtId="166" fontId="3" fillId="2" borderId="8"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165" fontId="3" fillId="2" borderId="8"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14" fontId="0" fillId="2" borderId="10" xfId="0" applyNumberFormat="1" applyFill="1" applyBorder="1" applyAlignment="1">
      <alignment horizontal="center" vertical="center" wrapText="1"/>
    </xf>
    <xf numFmtId="0" fontId="3" fillId="2" borderId="11" xfId="0" applyFont="1" applyFill="1" applyBorder="1" applyAlignment="1">
      <alignment vertical="center" wrapText="1"/>
    </xf>
    <xf numFmtId="166" fontId="3" fillId="2" borderId="11" xfId="0" applyNumberFormat="1" applyFont="1" applyFill="1" applyBorder="1" applyAlignment="1">
      <alignment vertical="center"/>
    </xf>
    <xf numFmtId="0" fontId="0" fillId="2" borderId="11" xfId="0" applyFill="1" applyBorder="1" applyAlignment="1">
      <alignment horizontal="right" vertical="center" wrapText="1"/>
    </xf>
    <xf numFmtId="44" fontId="3" fillId="2" borderId="11" xfId="1" applyFont="1" applyFill="1" applyBorder="1" applyAlignment="1">
      <alignment vertical="center"/>
    </xf>
    <xf numFmtId="44" fontId="3" fillId="2" borderId="12" xfId="1" applyFont="1" applyFill="1" applyBorder="1" applyAlignment="1">
      <alignment horizontal="right" vertical="center"/>
    </xf>
    <xf numFmtId="164" fontId="0" fillId="0" borderId="0" xfId="0" applyNumberFormat="1"/>
    <xf numFmtId="14" fontId="0" fillId="2" borderId="13" xfId="0" applyNumberFormat="1" applyFill="1" applyBorder="1" applyAlignment="1">
      <alignment horizontal="center" vertical="center"/>
    </xf>
    <xf numFmtId="0" fontId="3" fillId="2" borderId="1" xfId="0" applyFont="1" applyFill="1" applyBorder="1" applyAlignment="1">
      <alignment vertical="center" wrapText="1"/>
    </xf>
    <xf numFmtId="166" fontId="3" fillId="2" borderId="1" xfId="0" applyNumberFormat="1" applyFont="1" applyFill="1" applyBorder="1" applyAlignment="1">
      <alignment vertical="center"/>
    </xf>
    <xf numFmtId="0" fontId="0" fillId="2" borderId="1" xfId="0" applyFill="1" applyBorder="1" applyAlignment="1">
      <alignment horizontal="right" vertical="center" wrapText="1"/>
    </xf>
    <xf numFmtId="0" fontId="0" fillId="2" borderId="1" xfId="0" applyFill="1" applyBorder="1" applyAlignment="1">
      <alignment vertical="center" wrapText="1"/>
    </xf>
    <xf numFmtId="44" fontId="3" fillId="2" borderId="1" xfId="1" applyFont="1" applyFill="1" applyBorder="1" applyAlignment="1">
      <alignment vertical="center"/>
    </xf>
    <xf numFmtId="44" fontId="3" fillId="2" borderId="14" xfId="1" applyFont="1" applyFill="1" applyBorder="1" applyAlignment="1">
      <alignment horizontal="right" vertical="center"/>
    </xf>
    <xf numFmtId="0" fontId="0" fillId="2" borderId="1" xfId="0" applyFill="1" applyBorder="1" applyAlignment="1">
      <alignment vertical="center"/>
    </xf>
    <xf numFmtId="44" fontId="3" fillId="2" borderId="14" xfId="1" applyFont="1" applyFill="1" applyBorder="1" applyAlignment="1">
      <alignment vertical="center"/>
    </xf>
    <xf numFmtId="166" fontId="0" fillId="2" borderId="1" xfId="0" applyNumberFormat="1" applyFill="1" applyBorder="1" applyAlignment="1">
      <alignment horizontal="right" vertical="center"/>
    </xf>
    <xf numFmtId="44" fontId="3" fillId="2" borderId="1" xfId="1" applyFont="1" applyFill="1" applyBorder="1" applyAlignment="1">
      <alignment horizontal="right" vertical="center"/>
    </xf>
    <xf numFmtId="164" fontId="6" fillId="0" borderId="0" xfId="0" applyNumberFormat="1" applyFont="1"/>
    <xf numFmtId="0" fontId="3" fillId="2" borderId="1" xfId="0" applyFont="1" applyFill="1" applyBorder="1" applyAlignment="1">
      <alignment vertical="center"/>
    </xf>
    <xf numFmtId="166" fontId="0" fillId="2" borderId="1" xfId="0" applyNumberFormat="1" applyFill="1" applyBorder="1" applyAlignment="1">
      <alignment vertical="center"/>
    </xf>
    <xf numFmtId="0" fontId="0" fillId="0" borderId="1" xfId="0" applyBorder="1"/>
    <xf numFmtId="14" fontId="0" fillId="2" borderId="0" xfId="0" applyNumberFormat="1" applyFill="1" applyAlignment="1">
      <alignment horizontal="center"/>
    </xf>
    <xf numFmtId="0" fontId="3" fillId="2" borderId="0" xfId="0" applyFont="1" applyFill="1" applyAlignment="1">
      <alignment wrapText="1"/>
    </xf>
    <xf numFmtId="44" fontId="2" fillId="2" borderId="17" xfId="1" applyFont="1" applyFill="1" applyBorder="1"/>
    <xf numFmtId="0" fontId="2" fillId="2" borderId="0" xfId="0" applyFont="1" applyFill="1" applyAlignment="1">
      <alignment horizontal="center"/>
    </xf>
    <xf numFmtId="44" fontId="2" fillId="2" borderId="2" xfId="1" applyFont="1" applyFill="1" applyBorder="1"/>
    <xf numFmtId="44" fontId="2" fillId="2" borderId="0" xfId="1" applyFont="1" applyFill="1" applyBorder="1"/>
    <xf numFmtId="165" fontId="0" fillId="0" borderId="0" xfId="0" applyNumberFormat="1"/>
    <xf numFmtId="0" fontId="4"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xf numFmtId="0" fontId="2" fillId="2" borderId="23" xfId="0" applyFont="1" applyFill="1" applyBorder="1" applyAlignment="1">
      <alignment horizontal="left" vertical="top"/>
    </xf>
    <xf numFmtId="0" fontId="3" fillId="2" borderId="23" xfId="0" applyFont="1" applyFill="1" applyBorder="1" applyAlignment="1">
      <alignment wrapText="1"/>
    </xf>
    <xf numFmtId="0" fontId="9" fillId="2" borderId="0" xfId="0" applyFont="1" applyFill="1" applyAlignment="1">
      <alignment vertical="center"/>
    </xf>
    <xf numFmtId="0" fontId="0" fillId="2" borderId="11" xfId="0" applyFill="1" applyBorder="1" applyAlignment="1">
      <alignment horizontal="center" vertical="center"/>
    </xf>
    <xf numFmtId="0" fontId="0" fillId="2" borderId="1" xfId="0" applyFill="1" applyBorder="1" applyAlignment="1">
      <alignment horizontal="center" vertical="center"/>
    </xf>
    <xf numFmtId="0" fontId="3" fillId="2" borderId="1" xfId="0" applyFont="1" applyFill="1" applyBorder="1" applyAlignment="1">
      <alignment horizontal="center" vertical="center"/>
    </xf>
    <xf numFmtId="165" fontId="0" fillId="2" borderId="2" xfId="0" applyNumberFormat="1" applyFill="1" applyBorder="1" applyAlignment="1">
      <alignment horizontal="center"/>
    </xf>
    <xf numFmtId="165" fontId="0" fillId="2" borderId="0" xfId="0" applyNumberFormat="1" applyFill="1" applyAlignment="1">
      <alignment horizontal="center"/>
    </xf>
    <xf numFmtId="0" fontId="3" fillId="3" borderId="8" xfId="0" applyFont="1" applyFill="1" applyBorder="1" applyAlignment="1">
      <alignment horizontal="center" vertical="center" wrapText="1"/>
    </xf>
    <xf numFmtId="0" fontId="0" fillId="3" borderId="1" xfId="0" applyFill="1" applyBorder="1" applyAlignment="1">
      <alignment horizontal="center" vertical="center"/>
    </xf>
    <xf numFmtId="0" fontId="3" fillId="2" borderId="0" xfId="0" applyFont="1" applyFill="1" applyAlignment="1">
      <alignment horizontal="left" wrapText="1"/>
    </xf>
    <xf numFmtId="0" fontId="4" fillId="2" borderId="0" xfId="0" applyFont="1" applyFill="1" applyAlignment="1">
      <alignment horizontal="left"/>
    </xf>
    <xf numFmtId="166" fontId="0" fillId="2" borderId="0" xfId="0" applyNumberFormat="1" applyFill="1" applyAlignment="1">
      <alignment horizontal="left"/>
    </xf>
    <xf numFmtId="0" fontId="4" fillId="2" borderId="0" xfId="0" applyFont="1" applyFill="1" applyAlignment="1">
      <alignment horizontal="left" vertical="center"/>
    </xf>
    <xf numFmtId="166" fontId="5" fillId="2" borderId="0" xfId="0" applyNumberFormat="1" applyFont="1" applyFill="1" applyAlignment="1">
      <alignment horizontal="left"/>
    </xf>
    <xf numFmtId="0" fontId="0" fillId="2" borderId="11" xfId="0" applyFill="1" applyBorder="1" applyAlignment="1">
      <alignment horizontal="left" vertical="center"/>
    </xf>
    <xf numFmtId="0" fontId="0" fillId="2" borderId="1" xfId="0" applyFill="1" applyBorder="1" applyAlignment="1">
      <alignment horizontal="left" vertical="center"/>
    </xf>
    <xf numFmtId="166" fontId="0" fillId="0" borderId="0" xfId="0" applyNumberFormat="1" applyAlignment="1">
      <alignment horizontal="left"/>
    </xf>
    <xf numFmtId="0" fontId="0" fillId="3" borderId="11" xfId="0" applyFill="1" applyBorder="1" applyAlignment="1">
      <alignment horizontal="center" vertical="center"/>
    </xf>
    <xf numFmtId="0" fontId="2" fillId="2" borderId="0" xfId="0" applyFont="1" applyFill="1"/>
    <xf numFmtId="0" fontId="0" fillId="3" borderId="0" xfId="0" applyFill="1"/>
    <xf numFmtId="0" fontId="12" fillId="3" borderId="1" xfId="0" applyFont="1" applyFill="1" applyBorder="1" applyAlignment="1">
      <alignment wrapText="1"/>
    </xf>
    <xf numFmtId="165" fontId="13" fillId="3" borderId="1" xfId="0" applyNumberFormat="1" applyFont="1" applyFill="1" applyBorder="1" applyAlignment="1">
      <alignment horizontal="center"/>
    </xf>
    <xf numFmtId="0" fontId="14" fillId="3" borderId="1" xfId="0" applyFont="1" applyFill="1" applyBorder="1"/>
    <xf numFmtId="165" fontId="15" fillId="3" borderId="1" xfId="0" applyNumberFormat="1" applyFont="1" applyFill="1" applyBorder="1"/>
    <xf numFmtId="167" fontId="12" fillId="3" borderId="1" xfId="0" applyNumberFormat="1" applyFont="1" applyFill="1" applyBorder="1" applyAlignment="1">
      <alignment vertical="center"/>
    </xf>
    <xf numFmtId="14" fontId="8" fillId="3" borderId="0" xfId="0" applyNumberFormat="1" applyFont="1" applyFill="1" applyAlignment="1">
      <alignment horizontal="left"/>
    </xf>
    <xf numFmtId="0" fontId="3" fillId="3" borderId="0" xfId="0" applyFont="1" applyFill="1" applyAlignment="1">
      <alignment wrapText="1"/>
    </xf>
    <xf numFmtId="0" fontId="3" fillId="2" borderId="1" xfId="0" applyFont="1" applyFill="1" applyBorder="1" applyAlignment="1">
      <alignment horizontal="left" wrapText="1"/>
    </xf>
    <xf numFmtId="168" fontId="3" fillId="2" borderId="1" xfId="0" applyNumberFormat="1" applyFont="1" applyFill="1" applyBorder="1" applyAlignment="1">
      <alignment horizontal="left" wrapText="1"/>
    </xf>
    <xf numFmtId="0" fontId="8" fillId="0" borderId="29" xfId="0" applyFont="1" applyBorder="1"/>
    <xf numFmtId="0" fontId="8" fillId="0" borderId="30" xfId="0" applyFont="1" applyBorder="1"/>
    <xf numFmtId="0" fontId="8" fillId="0" borderId="31" xfId="0" applyFont="1" applyBorder="1"/>
    <xf numFmtId="0" fontId="3" fillId="0" borderId="32" xfId="0" applyFont="1" applyBorder="1" applyAlignment="1">
      <alignment vertical="center" wrapText="1"/>
    </xf>
    <xf numFmtId="0" fontId="0" fillId="0" borderId="33" xfId="0" applyBorder="1"/>
    <xf numFmtId="0" fontId="7" fillId="0" borderId="33" xfId="0" applyFont="1" applyBorder="1" applyAlignment="1">
      <alignment horizontal="center" vertical="center"/>
    </xf>
    <xf numFmtId="0" fontId="0" fillId="0" borderId="34" xfId="0" applyBorder="1"/>
    <xf numFmtId="0" fontId="3" fillId="0" borderId="35" xfId="0" applyFont="1" applyBorder="1" applyAlignment="1">
      <alignment vertical="center" wrapText="1"/>
    </xf>
    <xf numFmtId="0" fontId="7" fillId="0" borderId="1" xfId="0" applyFont="1" applyBorder="1" applyAlignment="1">
      <alignment horizontal="center" vertical="center"/>
    </xf>
    <xf numFmtId="0" fontId="0" fillId="0" borderId="36" xfId="0" applyBorder="1"/>
    <xf numFmtId="0" fontId="3" fillId="0" borderId="37" xfId="0" applyFont="1" applyBorder="1" applyAlignment="1">
      <alignment vertical="center" wrapText="1"/>
    </xf>
    <xf numFmtId="0" fontId="7" fillId="0" borderId="38" xfId="0" applyFont="1" applyBorder="1" applyAlignment="1">
      <alignment horizontal="center" vertical="center"/>
    </xf>
    <xf numFmtId="0" fontId="0" fillId="0" borderId="38" xfId="0" applyBorder="1" applyAlignment="1">
      <alignment horizontal="right"/>
    </xf>
    <xf numFmtId="0" fontId="0" fillId="0" borderId="38" xfId="0" applyBorder="1"/>
    <xf numFmtId="0" fontId="0" fillId="0" borderId="39" xfId="0" applyBorder="1"/>
    <xf numFmtId="0" fontId="8" fillId="0" borderId="28" xfId="0" applyFont="1" applyBorder="1"/>
    <xf numFmtId="0" fontId="0" fillId="0" borderId="40" xfId="0" applyBorder="1"/>
    <xf numFmtId="0" fontId="0" fillId="0" borderId="41" xfId="0" applyBorder="1"/>
    <xf numFmtId="0" fontId="2" fillId="0" borderId="29" xfId="0" applyFont="1" applyBorder="1" applyAlignment="1">
      <alignment vertical="center" wrapText="1"/>
    </xf>
    <xf numFmtId="0" fontId="2" fillId="0" borderId="30" xfId="0" applyFont="1" applyBorder="1" applyAlignment="1">
      <alignment vertical="center"/>
    </xf>
    <xf numFmtId="0" fontId="0" fillId="0" borderId="31" xfId="0" applyBorder="1"/>
    <xf numFmtId="0" fontId="3" fillId="0" borderId="32" xfId="0" applyFont="1" applyBorder="1"/>
    <xf numFmtId="0" fontId="7" fillId="0" borderId="34" xfId="0" applyFont="1" applyBorder="1" applyAlignment="1">
      <alignment horizontal="left" vertical="center"/>
    </xf>
    <xf numFmtId="0" fontId="3" fillId="0" borderId="35" xfId="0" applyFont="1" applyBorder="1"/>
    <xf numFmtId="0" fontId="7" fillId="0" borderId="36" xfId="0" applyFont="1" applyBorder="1" applyAlignment="1">
      <alignment horizontal="left" vertical="center"/>
    </xf>
    <xf numFmtId="0" fontId="3" fillId="0" borderId="37" xfId="0" applyFont="1" applyBorder="1"/>
    <xf numFmtId="0" fontId="7" fillId="0" borderId="39" xfId="0" applyFont="1" applyBorder="1" applyAlignment="1">
      <alignment horizontal="left" vertical="center"/>
    </xf>
    <xf numFmtId="0" fontId="2" fillId="0" borderId="28" xfId="0" applyFont="1" applyBorder="1"/>
    <xf numFmtId="0" fontId="0" fillId="0" borderId="42" xfId="0" applyBorder="1"/>
    <xf numFmtId="0" fontId="2" fillId="0" borderId="29" xfId="0" applyFont="1" applyBorder="1" applyAlignment="1">
      <alignment vertical="center"/>
    </xf>
    <xf numFmtId="0" fontId="2" fillId="0" borderId="30" xfId="0" applyFont="1" applyBorder="1" applyAlignment="1">
      <alignment vertical="center" wrapText="1"/>
    </xf>
    <xf numFmtId="0" fontId="0" fillId="0" borderId="32" xfId="0" applyBorder="1" applyAlignment="1">
      <alignment vertical="center" wrapText="1"/>
    </xf>
    <xf numFmtId="169" fontId="0" fillId="0" borderId="33" xfId="0" applyNumberFormat="1" applyBorder="1" applyAlignment="1">
      <alignment vertical="center" wrapText="1"/>
    </xf>
    <xf numFmtId="0" fontId="0" fillId="0" borderId="35" xfId="0" applyBorder="1" applyAlignment="1">
      <alignment vertical="center" wrapText="1"/>
    </xf>
    <xf numFmtId="169" fontId="0" fillId="0" borderId="1" xfId="0" applyNumberFormat="1" applyBorder="1" applyAlignment="1">
      <alignment vertical="center" wrapText="1"/>
    </xf>
    <xf numFmtId="169" fontId="0" fillId="0" borderId="1" xfId="0" applyNumberFormat="1" applyBorder="1"/>
    <xf numFmtId="0" fontId="0" fillId="0" borderId="37" xfId="0" applyBorder="1" applyAlignment="1">
      <alignment vertical="center" wrapText="1"/>
    </xf>
    <xf numFmtId="169" fontId="0" fillId="0" borderId="38" xfId="0" applyNumberFormat="1" applyBorder="1"/>
    <xf numFmtId="0" fontId="17" fillId="0" borderId="0" xfId="0" applyFont="1"/>
    <xf numFmtId="0" fontId="17" fillId="2" borderId="0" xfId="0" applyFont="1" applyFill="1"/>
    <xf numFmtId="165" fontId="17" fillId="2" borderId="0" xfId="0" applyNumberFormat="1" applyFont="1" applyFill="1"/>
    <xf numFmtId="165" fontId="17" fillId="0" borderId="0" xfId="0" applyNumberFormat="1" applyFont="1"/>
    <xf numFmtId="0" fontId="3" fillId="2" borderId="1" xfId="0" applyFont="1" applyFill="1" applyBorder="1"/>
    <xf numFmtId="0" fontId="0" fillId="2" borderId="11" xfId="0" applyFill="1" applyBorder="1" applyAlignment="1">
      <alignment horizontal="center" vertical="center" wrapText="1"/>
    </xf>
    <xf numFmtId="0" fontId="0" fillId="2" borderId="1" xfId="0" applyFill="1" applyBorder="1" applyAlignment="1">
      <alignment horizontal="center" vertical="center" wrapText="1"/>
    </xf>
    <xf numFmtId="0" fontId="18" fillId="2" borderId="1" xfId="2" applyFill="1" applyBorder="1" applyAlignment="1">
      <alignment horizontal="left" wrapText="1"/>
    </xf>
    <xf numFmtId="0" fontId="2" fillId="2" borderId="0" xfId="0" applyFont="1" applyFill="1" applyAlignment="1">
      <alignment horizontal="left"/>
    </xf>
    <xf numFmtId="0" fontId="4" fillId="2" borderId="0" xfId="0" applyFont="1" applyFill="1" applyAlignment="1">
      <alignment vertical="center" wrapText="1"/>
    </xf>
    <xf numFmtId="0" fontId="9" fillId="2" borderId="0" xfId="0" applyFont="1" applyFill="1" applyAlignment="1">
      <alignment horizontal="left" vertical="top"/>
    </xf>
    <xf numFmtId="0" fontId="15" fillId="3" borderId="0" xfId="0" applyFont="1" applyFill="1"/>
    <xf numFmtId="167" fontId="15" fillId="3" borderId="1" xfId="0" applyNumberFormat="1" applyFont="1" applyFill="1" applyBorder="1" applyAlignment="1">
      <alignment vertical="center"/>
    </xf>
    <xf numFmtId="0" fontId="2" fillId="2" borderId="0" xfId="0" applyFont="1" applyFill="1" applyAlignment="1">
      <alignment horizontal="right"/>
    </xf>
    <xf numFmtId="0" fontId="4" fillId="2" borderId="0" xfId="0" applyFont="1" applyFill="1" applyAlignment="1">
      <alignment horizontal="right"/>
    </xf>
    <xf numFmtId="0" fontId="14" fillId="3" borderId="18" xfId="0" applyFont="1" applyFill="1" applyBorder="1" applyAlignment="1">
      <alignment horizontal="left" vertical="center"/>
    </xf>
    <xf numFmtId="0" fontId="14" fillId="3" borderId="22" xfId="0" applyFont="1" applyFill="1" applyBorder="1" applyAlignment="1">
      <alignment horizontal="left" vertical="center"/>
    </xf>
    <xf numFmtId="0" fontId="14" fillId="3" borderId="20" xfId="0" applyFont="1" applyFill="1" applyBorder="1" applyAlignment="1">
      <alignment horizontal="left" vertical="center"/>
    </xf>
    <xf numFmtId="0" fontId="17" fillId="3" borderId="18"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20"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2" fillId="2" borderId="15" xfId="0" applyFont="1" applyFill="1" applyBorder="1" applyAlignment="1">
      <alignment horizontal="center"/>
    </xf>
    <xf numFmtId="0" fontId="2" fillId="2" borderId="16" xfId="0" applyFont="1" applyFill="1" applyBorder="1" applyAlignment="1">
      <alignment horizontal="center"/>
    </xf>
    <xf numFmtId="49" fontId="12" fillId="3" borderId="18" xfId="0" applyNumberFormat="1" applyFont="1" applyFill="1" applyBorder="1" applyAlignment="1">
      <alignment horizontal="left" vertical="center"/>
    </xf>
    <xf numFmtId="49" fontId="12" fillId="3" borderId="20" xfId="0" applyNumberFormat="1" applyFont="1" applyFill="1" applyBorder="1" applyAlignment="1">
      <alignment horizontal="left" vertical="center"/>
    </xf>
    <xf numFmtId="49" fontId="12" fillId="3" borderId="5" xfId="0" applyNumberFormat="1" applyFont="1" applyFill="1" applyBorder="1" applyAlignment="1">
      <alignment horizontal="center" vertical="center"/>
    </xf>
    <xf numFmtId="49" fontId="12" fillId="3" borderId="19" xfId="0" applyNumberFormat="1" applyFont="1" applyFill="1" applyBorder="1" applyAlignment="1">
      <alignment horizontal="center" vertical="center"/>
    </xf>
    <xf numFmtId="49" fontId="12" fillId="3" borderId="27" xfId="0" applyNumberFormat="1" applyFont="1" applyFill="1" applyBorder="1" applyAlignment="1">
      <alignment horizontal="center" vertical="center"/>
    </xf>
    <xf numFmtId="14" fontId="0" fillId="4" borderId="0" xfId="0" applyNumberFormat="1" applyFill="1" applyAlignment="1">
      <alignment horizontal="center"/>
    </xf>
    <xf numFmtId="14" fontId="0" fillId="4" borderId="43" xfId="0" applyNumberFormat="1" applyFill="1" applyBorder="1" applyAlignment="1">
      <alignment horizontal="center"/>
    </xf>
    <xf numFmtId="0" fontId="2" fillId="2" borderId="0" xfId="0" applyFont="1" applyFill="1" applyAlignment="1">
      <alignment horizontal="center" vertical="center"/>
    </xf>
    <xf numFmtId="0" fontId="2" fillId="2" borderId="3" xfId="0" applyFont="1" applyFill="1" applyBorder="1" applyAlignment="1">
      <alignment horizontal="left" vertical="top"/>
    </xf>
    <xf numFmtId="0" fontId="2" fillId="2" borderId="4" xfId="0" applyFont="1" applyFill="1" applyBorder="1" applyAlignment="1">
      <alignment horizontal="left" vertical="top"/>
    </xf>
    <xf numFmtId="0" fontId="16" fillId="2" borderId="21" xfId="0" applyFont="1" applyFill="1" applyBorder="1" applyAlignment="1">
      <alignment horizontal="left" wrapText="1"/>
    </xf>
    <xf numFmtId="0" fontId="2" fillId="2" borderId="1" xfId="0" applyFont="1" applyFill="1" applyBorder="1" applyAlignment="1">
      <alignment horizontal="center"/>
    </xf>
    <xf numFmtId="0" fontId="3" fillId="2" borderId="1" xfId="0" applyFont="1" applyFill="1" applyBorder="1" applyAlignment="1">
      <alignment horizontal="center"/>
    </xf>
    <xf numFmtId="0" fontId="4" fillId="2" borderId="1" xfId="0" applyFont="1" applyFill="1" applyBorder="1" applyAlignment="1">
      <alignment horizontal="center" vertical="center" wrapText="1"/>
    </xf>
  </cellXfs>
  <cellStyles count="3">
    <cellStyle name="Currency" xfId="1" builtinId="4"/>
    <cellStyle name="Hyperlink" xfId="2" builtinId="8"/>
    <cellStyle name="Normal" xfId="0" builtinId="0"/>
  </cellStyles>
  <dxfs count="2">
    <dxf>
      <fill>
        <patternFill>
          <bgColor theme="9"/>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ustomXml" Target="../ink/ink1.xml"/><Relationship Id="rId1" Type="http://schemas.openxmlformats.org/officeDocument/2006/relationships/image" Target="../media/image1.jpg"/><Relationship Id="rId5" Type="http://schemas.openxmlformats.org/officeDocument/2006/relationships/image" Target="../media/image3.png"/><Relationship Id="rId4"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127805</xdr:colOff>
      <xdr:row>52</xdr:row>
      <xdr:rowOff>15240</xdr:rowOff>
    </xdr:to>
    <xdr:pic>
      <xdr:nvPicPr>
        <xdr:cNvPr id="3" name="Picture 2">
          <a:extLst>
            <a:ext uri="{FF2B5EF4-FFF2-40B4-BE49-F238E27FC236}">
              <a16:creationId xmlns:a16="http://schemas.microsoft.com/office/drawing/2014/main" id="{6AF5F8DD-7B36-EF4E-F0DE-0D239E5E90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319805" cy="9525000"/>
        </a:xfrm>
        <a:prstGeom prst="rect">
          <a:avLst/>
        </a:prstGeom>
      </xdr:spPr>
    </xdr:pic>
    <xdr:clientData/>
  </xdr:twoCellAnchor>
  <xdr:twoCellAnchor editAs="oneCell">
    <xdr:from>
      <xdr:col>14</xdr:col>
      <xdr:colOff>121440</xdr:colOff>
      <xdr:row>1</xdr:row>
      <xdr:rowOff>9360</xdr:rowOff>
    </xdr:from>
    <xdr:to>
      <xdr:col>14</xdr:col>
      <xdr:colOff>440760</xdr:colOff>
      <xdr:row>3</xdr:row>
      <xdr:rowOff>4680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9" name="Ink 8">
              <a:extLst>
                <a:ext uri="{FF2B5EF4-FFF2-40B4-BE49-F238E27FC236}">
                  <a16:creationId xmlns:a16="http://schemas.microsoft.com/office/drawing/2014/main" id="{51B25781-DD17-253C-3747-2F95D499FB99}"/>
                </a:ext>
              </a:extLst>
            </xdr14:cNvPr>
            <xdr14:cNvContentPartPr/>
          </xdr14:nvContentPartPr>
          <xdr14:nvPr macro=""/>
          <xdr14:xfrm>
            <a:off x="8655840" y="192240"/>
            <a:ext cx="319320" cy="361080"/>
          </xdr14:xfrm>
        </xdr:contentPart>
      </mc:Choice>
      <mc:Fallback xmlns="">
        <xdr:pic>
          <xdr:nvPicPr>
            <xdr:cNvPr id="9" name="Ink 8">
              <a:extLst>
                <a:ext uri="{FF2B5EF4-FFF2-40B4-BE49-F238E27FC236}">
                  <a16:creationId xmlns:a16="http://schemas.microsoft.com/office/drawing/2014/main" id="{51B25781-DD17-253C-3747-2F95D499FB99}"/>
                </a:ext>
              </a:extLst>
            </xdr:cNvPr>
            <xdr:cNvPicPr/>
          </xdr:nvPicPr>
          <xdr:blipFill>
            <a:blip xmlns:r="http://schemas.openxmlformats.org/officeDocument/2006/relationships" r:embed="rId3"/>
            <a:stretch>
              <a:fillRect/>
            </a:stretch>
          </xdr:blipFill>
          <xdr:spPr>
            <a:xfrm>
              <a:off x="8647190" y="183600"/>
              <a:ext cx="336980" cy="378720"/>
            </a:xfrm>
            <a:prstGeom prst="rect">
              <a:avLst/>
            </a:prstGeom>
          </xdr:spPr>
        </xdr:pic>
      </mc:Fallback>
    </mc:AlternateContent>
    <xdr:clientData/>
  </xdr:twoCellAnchor>
  <xdr:twoCellAnchor editAs="oneCell">
    <xdr:from>
      <xdr:col>14</xdr:col>
      <xdr:colOff>530400</xdr:colOff>
      <xdr:row>1</xdr:row>
      <xdr:rowOff>112680</xdr:rowOff>
    </xdr:from>
    <xdr:to>
      <xdr:col>15</xdr:col>
      <xdr:colOff>178560</xdr:colOff>
      <xdr:row>2</xdr:row>
      <xdr:rowOff>124920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2" name="Ink 11">
              <a:extLst>
                <a:ext uri="{FF2B5EF4-FFF2-40B4-BE49-F238E27FC236}">
                  <a16:creationId xmlns:a16="http://schemas.microsoft.com/office/drawing/2014/main" id="{9BE16468-AB36-BB9F-ABDE-1133875C0D13}"/>
                </a:ext>
              </a:extLst>
            </xdr14:cNvPr>
            <xdr14:cNvContentPartPr/>
          </xdr14:nvContentPartPr>
          <xdr14:nvPr macro=""/>
          <xdr14:xfrm>
            <a:off x="9064800" y="295560"/>
            <a:ext cx="257760" cy="195120"/>
          </xdr14:xfrm>
        </xdr:contentPart>
      </mc:Choice>
      <mc:Fallback xmlns="">
        <xdr:pic>
          <xdr:nvPicPr>
            <xdr:cNvPr id="12" name="Ink 11">
              <a:extLst>
                <a:ext uri="{FF2B5EF4-FFF2-40B4-BE49-F238E27FC236}">
                  <a16:creationId xmlns:a16="http://schemas.microsoft.com/office/drawing/2014/main" id="{9BE16468-AB36-BB9F-ABDE-1133875C0D13}"/>
                </a:ext>
              </a:extLst>
            </xdr:cNvPr>
            <xdr:cNvPicPr/>
          </xdr:nvPicPr>
          <xdr:blipFill>
            <a:blip xmlns:r="http://schemas.openxmlformats.org/officeDocument/2006/relationships" r:embed="rId5"/>
            <a:stretch>
              <a:fillRect/>
            </a:stretch>
          </xdr:blipFill>
          <xdr:spPr>
            <a:xfrm>
              <a:off x="9055813" y="286920"/>
              <a:ext cx="275375" cy="21276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1</xdr:row>
      <xdr:rowOff>62865</xdr:rowOff>
    </xdr:from>
    <xdr:to>
      <xdr:col>10</xdr:col>
      <xdr:colOff>838200</xdr:colOff>
      <xdr:row>14</xdr:row>
      <xdr:rowOff>20955</xdr:rowOff>
    </xdr:to>
    <xdr:sp macro="" textlink="">
      <xdr:nvSpPr>
        <xdr:cNvPr id="3" name="TextBox 2">
          <a:extLst>
            <a:ext uri="{FF2B5EF4-FFF2-40B4-BE49-F238E27FC236}">
              <a16:creationId xmlns:a16="http://schemas.microsoft.com/office/drawing/2014/main" id="{AFDFEB31-EC5E-4C41-BCB3-B66876A56395}"/>
            </a:ext>
          </a:extLst>
        </xdr:cNvPr>
        <xdr:cNvSpPr txBox="1"/>
      </xdr:nvSpPr>
      <xdr:spPr>
        <a:xfrm>
          <a:off x="9505950" y="291465"/>
          <a:ext cx="3619500" cy="2491740"/>
        </a:xfrm>
        <a:prstGeom prst="rect">
          <a:avLst/>
        </a:prstGeom>
        <a:solidFill>
          <a:schemeClr val="accent4">
            <a:lumMod val="60000"/>
            <a:lumOff val="40000"/>
          </a:schemeClr>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t>Purpose:</a:t>
          </a:r>
        </a:p>
        <a:p>
          <a:r>
            <a:rPr lang="en-CA" sz="1100"/>
            <a:t>The</a:t>
          </a:r>
          <a:r>
            <a:rPr lang="en-CA" sz="1100" baseline="0"/>
            <a:t> purpose of this document is to support the Travel &amp; Expense Policy &amp; Process by describing how to input the data ("Form_Document") and the data input sheet ("Form_Data_Entry").</a:t>
          </a:r>
        </a:p>
        <a:p>
          <a:endParaRPr lang="en-CA" sz="1100" baseline="0"/>
        </a:p>
        <a:p>
          <a:r>
            <a:rPr lang="en-CA" sz="1100" b="1" u="sng" baseline="0"/>
            <a:t>Procedure:</a:t>
          </a:r>
        </a:p>
        <a:p>
          <a:r>
            <a:rPr lang="en-CA" sz="1100" b="1" baseline="0"/>
            <a:t>1. </a:t>
          </a:r>
          <a:r>
            <a:rPr lang="en-CA" sz="1100" b="0" baseline="0"/>
            <a:t>Familiaize with the Policy (CNS-PY-13000-0002) and Process (CNS-PS-13000-0001).</a:t>
          </a:r>
        </a:p>
        <a:p>
          <a:r>
            <a:rPr lang="en-CA" sz="1100" b="1" baseline="0"/>
            <a:t>2. </a:t>
          </a:r>
          <a:r>
            <a:rPr lang="en-CA" sz="1100" b="0" baseline="0"/>
            <a:t>Enter your data per the instructions on "Form_instructions" sheet into the "Form_Data_Entry" sheet.</a:t>
          </a:r>
        </a:p>
        <a:p>
          <a:r>
            <a:rPr lang="en-CA" sz="1100" b="1" baseline="0"/>
            <a:t>3. </a:t>
          </a:r>
          <a:r>
            <a:rPr lang="en-CA" sz="1100" b="0" baseline="0"/>
            <a:t>Verify your Input per page two of Form_Data_Entry</a:t>
          </a:r>
        </a:p>
        <a:p>
          <a:r>
            <a:rPr lang="en-CA" sz="1100" b="1" baseline="0"/>
            <a:t>4. </a:t>
          </a:r>
          <a:r>
            <a:rPr lang="en-CA" sz="1100" b="0" baseline="0"/>
            <a:t>Sign the sheet and Send with receipts to the 1st approver (usally the Account Holder) per the Process.</a:t>
          </a:r>
        </a:p>
        <a:p>
          <a:endParaRPr lang="en-CA" sz="1100" baseline="0"/>
        </a:p>
        <a:p>
          <a:endParaRPr lang="en-CA" sz="1100"/>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4-08T00:26:34.636"/>
    </inkml:context>
    <inkml:brush xml:id="br0">
      <inkml:brushProperty name="width" value="0.05" units="cm"/>
      <inkml:brushProperty name="height" value="0.05" units="cm"/>
    </inkml:brush>
  </inkml:definitions>
  <inkml:trace contextRef="#ctx0" brushRef="#br0">65 975 96 0 0,'0'5'0'0'0,"-21"6"681"0"0,20-10-487 0 0,-1 1 1 0 0,1-1-1 0 0,-1 0 0 0 0,0 0 0 0 0,1 0 0 0 0,-1 0 0 0 0,0-1 1 0 0,1 1-1 0 0,-1 0 0 0 0,0-1 0 0 0,0 1 0 0 0,0-1 0 0 0,0 0 0 0 0,1 1 1 0 0,-1-1-1 0 0,0 0 0 0 0,0 0 0 0 0,0 0 0 0 0,-3-1 0 0 0,0 1 619 0 0,17-41 2490 0 0,13-5-2143 0 0,-23 42-1002 0 0,1 1 1 0 0,-1 0-1 0 0,1 0 1 0 0,0 0 0 0 0,0 0-1 0 0,0 0 1 0 0,1 1-1 0 0,-1-1 1 0 0,0 1-1 0 0,1 0 1 0 0,0 0 0 0 0,-1 1-1 0 0,1-1 1 0 0,0 1-1 0 0,0-1 1 0 0,0 1-1 0 0,7-1 1 0 0,31-13 843 0 0,14-10-359 0 0,-38 18-479 0 0,0 0 1 0 0,-1-2-1 0 0,0 0 0 0 0,17-12 1 0 0,12-16 114 0 0,-38 31-213 0 0,1-3 25 0 0,0 1 0 0 0,0 1 0 0 0,1 0 0 0 0,0 0 0 0 0,0 1 0 0 0,18-8 1 0 0,-2 6 92 0 0,1-2 0 0 0,43-21 1 0 0,-60 26-152 0 0,0 1 0 0 0,0 1-1 0 0,17-4 1 0 0,26-10 122 0 0,-24 3-95 0 0,37-13 40 0 0,-62 26-88 0 0,8-5 16 0 0,11-13 44 0 0,-20 16-82 0 0,-2 3 38 0 0,0 0 0 0 0,0-1 0 0 0,-1 1-1 0 0,1-1 1 0 0,0 1 0 0 0,-1-1 0 0 0,1 1 0 0 0,-1-1-1 0 0,1 0 1 0 0,-1 1 0 0 0,1-1 0 0 0,-1 0-1 0 0,1 1 1 0 0,-1-1 0 0 0,0 0 0 0 0,1 0-1 0 0,-1 1 1 0 0,0-1 0 0 0,0 0 0 0 0,1 0 0 0 0,-1 0-1 0 0,0 1 1 0 0,0-1 0 0 0,0 0 0 0 0,0-1-1 0 0,0 2 109 0 0</inkml:trace>
  <inkml:trace contextRef="#ctx0" brushRef="#br0" timeOffset="1972.03">90 193 96 0 0,'0'-1'0'0'0,"0"2"0"0"0,0 3 0 0 0,-3-3 0 0 0,-3-4 0 0 0,2-1 0 0 0,0 0 0 0 0,0 1 0 0 0,2 1 292 0 0,0 1 0 0 0,-1 0 1 0 0,1 0-1 0 0,-1 1 0 0 0,1-1 0 0 0,-1 0 1 0 0,0 1-1 0 0,1-1 0 0 0,-1 1 0 0 0,-4 0 1849 0 0,6 10-724 0 0,-8 24-239 0 0,2 1-1 0 0,-4 37 1 0 0,8-47-271 0 0,2-4 228 0 0,0 0 0 0 0,3 28 0 0 0,0-1 639 0 0,2-18-1038 0 0,-4-29-736 0 0,0-1 0 0 0,1 0 0 0 0,-1 0 0 0 0,0 0 0 0 0,0 0 0 0 0,0 0 0 0 0,0 0 0 0 0,0 0 0 0 0,0 0 0 0 0,0 0 0 0 0,0 0 0 0 0,0 0 0 0 0,0 1 0 0 0,0-1 0 0 0,0 0 0 0 0,0 0 0 0 0,0 0 0 0 0,0 0 0 0 0,0 0 0 0 0,0 0 0 0 0,1 0 0 0 0,-1 0 0 0 0,0 0 0 0 0,0 0 0 0 0,0 0 0 0 0,0 0 0 0 0,0 0 0 0 0,0 0 0 0 0,0 0 0 0 0,0 0 0 0 0,0 0 0 0 0,1 0 0 0 0,-1 0 0 0 0,0 0 0 0 0,0 0 0 0 0,0 0 0 0 0,0 0 0 0 0,0 0 0 0 0,0 0 0 0 0,0 0 0 0 0,0 0 0 0 0,0 0 0 0 0,0 0 0 0 0,1 0 0 0 0,-1 0 0 0 0,0 0 1 0 0,0 0-1 0 0,0 0 0 0 0,0 0 0 0 0,0 0 0 0 0,0-1 0 0 0,0 1 0 0 0,0 0 0 0 0,0 0 0 0 0,0 0 0 0 0,0 0 0 0 0,0 0 0 0 0,0 0 0 0 0,0 0 0 0 0,0 0 0 0 0,0 0 0 0 0,0 0 0 0 0,0-1 0 0 0,5-15-150 0 0,-4 7-47 0 0,0 0-1 0 0,-1 0 1 0 0,0 0-1 0 0,0 0 1 0 0,-1-1-1 0 0,0 1 1 0 0,-4-17-1 0 0,3 18 47 0 0,1-1 0 0 0,0 1 1 0 0,1-1-1 0 0,0 1 0 0 0,0-1 0 0 0,2-10 0 0 0,-1-9-141 0 0,0 4 37 0 0,2 0-1 0 0,0 1 0 0 0,1-1 0 0 0,1 1 1 0 0,2 0-1 0 0,0 1 0 0 0,1 0 1 0 0,12-22-1 0 0,-15 33 222 0 0,-4 6 32 0 0,1 0-1 0 0,-1 1 1 0 0,1-1 0 0 0,0 1 0 0 0,1 0-1 0 0,-1 0 1 0 0,1 0 0 0 0,0 0-1 0 0,0 0 1 0 0,0 0 0 0 0,0 1-1 0 0,0-1 1 0 0,1 1 0 0 0,0 0 0 0 0,0 0-1 0 0,0 1 1 0 0,0-1 0 0 0,0 1-1 0 0,9-4 1 0 0,-12 6 10 0 0,0 0 0 0 0,1 0 0 0 0,-1 0 1 0 0,1 0-1 0 0,-1 0 0 0 0,1 0 0 0 0,-1 1 0 0 0,0-1 0 0 0,1 0 0 0 0,-1 1 1 0 0,0-1-1 0 0,1 1 0 0 0,-1 0 0 0 0,0-1 0 0 0,1 1 0 0 0,-1 0 0 0 0,0 0 1 0 0,0 0-1 0 0,0 0 0 0 0,0 0 0 0 0,0 0 0 0 0,0 0 0 0 0,0 0 0 0 0,0 0 1 0 0,-1 0-1 0 0,1 0 0 0 0,0 1 0 0 0,0-1 0 0 0,-1 0 0 0 0,1 1 0 0 0,-1-1 1 0 0,0 0-1 0 0,1 2 0 0 0,12 47 266 0 0,-12-44-230 0 0,1-1-1 0 0,-2 1 1 0 0,1 0 0 0 0,-1-1 0 0 0,1 1 0 0 0,-2 0 0 0 0,1-1 0 0 0,-1 1 0 0 0,1-1 0 0 0,-2 1 0 0 0,1-1-1 0 0,0 1 1 0 0,-4 5 0 0 0,-17 26 273 0 0,19-33-282 0 0,-3 1 13 0 0,0-1 0 0 0,0 1 0 0 0,0-1 0 0 0,-1 0-1 0 0,1-1 1 0 0,-9 4 0 0 0,8-4 0 0 0,0 0-14 0 0,4-1-16 0 0,0 0 0 0 0,0-1 0 0 0,0 1-1 0 0,-1-1 1 0 0,1 0 0 0 0,-1 0 0 0 0,1 0-1 0 0,-1 0 1 0 0,-3 0 0 0 0,6-1 5 0 0,1 0-17 0 0,2 1-4 0 0,0 2-1 0 0,1 1 0 0 0,-1 0 0 0 0,0 0 1 0 0,1 0-1 0 0,-2 0 0 0 0,3 8 0 0 0,3 5 7 0 0,0-4 18 0 0,-2 1 1 0 0,0-1 0 0 0,0 1 0 0 0,2 15 0 0 0,-7-29-27 0 0,5 11 79 0 0,-1-1-1 0 0,2 0 0 0 0,-1 0 0 0 0,2-1 1 0 0,-1 0-1 0 0,1 0 0 0 0,14 15 0 0 0,-1-2 388 0 0,12 10 1587 0 0,-25 35-2061 0 0,-2-49-78 0 0,-4-16 44 0 0</inkml:trace>
  <inkml:trace contextRef="#ctx0" brushRef="#br0" timeOffset="3235.47">426 112 6632 0 0,'-5'2'79'0'0,"-6"8"271"0"0,-2 4 143 0 0,-8 10 191 0 0,9-9-481 0 0,-6 11 30 0 0,1 1 1 0 0,2 0-1 0 0,-22 50 0 0 0,31-59 229 0 0,0 1-1 0 0,-4 28 0 0 0,3-13 258 0 0,6-27-553 0 0,0-1 0 0 0,1 0 0 0 0,0 1 0 0 0,0-1 0 0 0,1 0 0 0 0,-1 1 0 0 0,2-1 0 0 0,-1 0-1 0 0,0 0 1 0 0,1 0 0 0 0,0 0 0 0 0,5 8 0 0 0,-7-12-115 0 0,1-1 0 0 0,0 0 0 0 0,-1 1-1 0 0,1-1 1 0 0,0 0 0 0 0,0 0 0 0 0,0 1-1 0 0,0-1 1 0 0,0 0 0 0 0,0 0 0 0 0,1 0-1 0 0,-1 0 1 0 0,0 0 0 0 0,0-1 0 0 0,1 1-1 0 0,-1 0 1 0 0,1-1 0 0 0,-1 1 0 0 0,0-1-1 0 0,1 1 1 0 0,-1-1 0 0 0,1 1 0 0 0,-1-1-1 0 0,1 0 1 0 0,0 0 0 0 0,-1 0 0 0 0,1 0 0 0 0,-1 0-1 0 0,1 0 1 0 0,-1 0 0 0 0,2-1 0 0 0,5-1 140 0 0,-1 1 1 0 0,0-2 0 0 0,0 1-1 0 0,11-7 1 0 0,-10 6-81 0 0,-3 0-15 0 0,1-1 1 0 0,-1 1-1 0 0,0-1 1 0 0,0 0 0 0 0,7-6-1 0 0,11-9 150 0 0,46-40 260 0 0,-36 27-341 0 0,-28 26-147 0 0,3-3 13 0 0,6-5 61 0 0,22-33 0 0 0,-31 41-52 0 0,-1-1 1 0 0,-1 1-1 0 0,1-1 0 0 0,-1 0 1 0 0,0 0-1 0 0,-1-1 0 0 0,1 1 1 0 0,-2 0-1 0 0,1-1 1 0 0,-1 1-1 0 0,0-1 0 0 0,0 0 1 0 0,-1-8-1 0 0,-1 14-30 0 0,0 0 0 0 0,0-1 0 0 0,0 1 0 0 0,0 0 0 0 0,-1 0 0 0 0,1 0 0 0 0,-1 0 0 0 0,1 0 0 0 0,-1 1 0 0 0,0-1 0 0 0,0 0 0 0 0,1 1 0 0 0,-1-1 0 0 0,-3-1 0 0 0,-26-16 65 0 0,29 18-76 0 0,-5-3 13 0 0,-1 0 1 0 0,1 0-1 0 0,-1 1 0 0 0,1 0 1 0 0,-1 1-1 0 0,0 0 0 0 0,-14-2 1 0 0,3 4-1 0 0,-4 3-8 0 0,0 4 1 0 0,0 7-4 0 0,15-9-3 0 0,-26 27-4 0 0,30-28-12 0 0,1-1-1 0 0,0 1 0 0 0,0 0 0 0 0,1 0 1 0 0,-1 0-1 0 0,1 0 0 0 0,0 0 0 0 0,0 0 1 0 0,0 1-1 0 0,0-1 0 0 0,1 1 0 0 0,0-1 1 0 0,-1 7-1 0 0,3 5-81 0 0,0-12-10 0 0</inkml:trace>
  <inkml:trace contextRef="#ctx0" brushRef="#br0" timeOffset="5146.35">802 167 4312 0 0,'0'0'673'0'0,"-7"5"-490"0"0,-9 12-111 0 0,14-14-72 0 0,2 0 422 0 0,1-9 125 0 0,0 0 0 0 0,0 1 0 0 0,0-1 0 0 0,1 1 0 0 0,0-1 0 0 0,0 1-1 0 0,0 0 1 0 0,1-1 0 0 0,-1 1 0 0 0,7-8 0 0 0,2-2-216 0 0,0 2-1 0 0,17-19 1 0 0,5-4 1556 0 0,-55 100-1345 0 0,13-33-419 0 0,-22 48 460 0 0,22-53-53 0 0,-20 41 0 0 0,27-63-443 0 0,0 1 0 0 0,0-1 1 0 0,0 0-1 0 0,1 0 0 0 0,-1 1 1 0 0,1-1-1 0 0,0 1 0 0 0,0 5 1 0 0,-1 7 218 0 0,-4 10 274 0 0,2 2 0 0 0,2-1 1 0 0,0 37-1 0 0,2-65-567 0 0,-1 1-1 0 0,1-1 1 0 0,0 0-1 0 0,-1 0 1 0 0,1 1 0 0 0,0-1-1 0 0,-1 0 1 0 0,1 0-1 0 0,-1 0 1 0 0,1 1 0 0 0,0-1-1 0 0,-1 0 1 0 0,1 0-1 0 0,-1 0 1 0 0,1 0 0 0 0,-1 0-1 0 0,1 0 1 0 0,-1 0-1 0 0,1 0 1 0 0,0 0 0 0 0,-1 0-1 0 0,1 0 1 0 0,-1 0-1 0 0,1 0 1 0 0,-1 0 0 0 0,1 0-1 0 0,0 0 1 0 0,-1-1-1 0 0,1 1 1 0 0,-1 0 0 0 0,1 0-1 0 0,0-1 1 0 0,-1 1-1 0 0,1 0 1 0 0,-1 0 0 0 0,1-1-1 0 0,0 1 1 0 0,0 0-1 0 0,-1-1 1 0 0,1 1 0 0 0,0 0-1 0 0,0-1 1 0 0,-1 1-1 0 0,1-1 1 0 0,0 1 0 0 0,0 0-1 0 0,0-1 1 0 0,-1 0-1 0 0,1 0 9 0 0,0 0-1 0 0,0-1 0 0 0,0 1 1 0 0,-1 0-1 0 0,1 0 0 0 0,0 0 1 0 0,-1 0-1 0 0,1 0 0 0 0,-1 0 1 0 0,1 0-1 0 0,-1 0 1 0 0,0 0-1 0 0,1 0 0 0 0,-1 0 1 0 0,0 0-1 0 0,0 0 0 0 0,0 0 1 0 0,0 1-1 0 0,1-1 0 0 0,-3-1 1 0 0,-6-5 71 0 0,7 9-26 0 0,0 0-55 0 0,0 0 0 0 0,1-1 1 0 0,-1 1-1 0 0,0-1 0 0 0,0 1 0 0 0,0-1 0 0 0,-1 0 0 0 0,1 0 1 0 0,-4 2-1 0 0,5-4-7 0 0,-13 3 22 0 0,7 3-18 0 0,-1 1-1 0 0,0 0-6 0 0,1-2-1 0 0,-1 0 0 0 0,3 0 0 0 0,-7 0-7 0 0,11-4-2 0 0,8-3 1 0 0,-1 0 8 0 0,2 0 0 0 0,3-1 0 0 0,2 0 0 0 0,-1 0 0 0 0,0 0 0 0 0,0 1 0 0 0,0-1 2 0 0,-3 3 3 0 0,-3-2-2 0 0,5-1 2 0 0,3 1-2 0 0,-2-1 2 0 0,2-1-2 0 0,-2 2 2 0 0,0-1-2 0 0,-3 0 3 0 0,-4 0 4 0 0,1 0 2 0 0,2 2-8 0 0,-1 0 1 0 0,-2 0-2 0 0,-1 1 2 0 0,-1 1 948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4-08T00:26:45.749"/>
    </inkml:context>
    <inkml:brush xml:id="br0">
      <inkml:brushProperty name="width" value="0.05" units="cm"/>
      <inkml:brushProperty name="height" value="0.05" units="cm"/>
    </inkml:brush>
  </inkml:definitions>
  <inkml:trace contextRef="#ctx0" brushRef="#br0">38 178 96 0 0,'2'0'43'0'0,"-1"0"242"0"0,-1 0 0 0 0,5 3 4281 0 0,-5-2-4281 0 0,1-1 0 0 0,-1 0 1 0 0,0 1-1 0 0,0-1 1 0 0,0 0-1 0 0,1 1 0 0 0,-1-1 1 0 0,0 1-1 0 0,3 17 2012 0 0,-4 19-3246 0 0,1-32 1715 0 0,-9 84 557 0 0,7-76-1066 0 0,0 0 1 0 0,0 0-1 0 0,-1 0 1 0 0,0 0-1 0 0,-2 0 1 0 0,1-1-1 0 0,-11 21 1 0 0,13-28-211 0 0,1 0 0 0 0,0 0 0 0 0,1 0 0 0 0,-1 0 0 0 0,1 0 0 0 0,0 1 0 0 0,2 9 1 0 0,-1 3 65 0 0,-1-11-94 0 0,0 2-20 0 0</inkml:trace>
  <inkml:trace contextRef="#ctx0" brushRef="#br0" timeOffset="1835.1">270 185 7024 0 0,'2'1'-12'0'0,"-4"5"-42"0"0,-10 11-93 0 0,-8 5-26 0 0,11-13 121 0 0,-3 2 36 0 0,4-4 57 0 0,0-1 0 0 0,0-1-1 0 0,0 0 1 0 0,-14 7 0 0 0,-4 4 721 0 0,25-15-685 0 0,-1 1-1 0 0,1-1 1 0 0,0 1 0 0 0,-1 0 0 0 0,1 0 0 0 0,0 0 0 0 0,0 0 0 0 0,0 0-1 0 0,0 0 1 0 0,1 0 0 0 0,-1 0 0 0 0,0 0 0 0 0,1 0 0 0 0,-1 0-1 0 0,1 0 1 0 0,0 0 0 0 0,0 1 0 0 0,0-1 0 0 0,0 0 0 0 0,0 0 0 0 0,1 3-1 0 0,34-13 130 0 0,-29 6-198 0 0,0 1 1 0 0,0 0-1 0 0,0 0 1 0 0,0 0 0 0 0,0 1-1 0 0,0 0 1 0 0,0 0-1 0 0,0 1 1 0 0,0-1-1 0 0,0 1 1 0 0,0 1 0 0 0,0-1-1 0 0,10 5 1 0 0,0 3 5 0 0,3-1-4 0 0,0 0-4 0 0,-1-1-4 0 0,-3 0-2 0 0,-1-1 0 0 0,1 4 0 0 0,-1 4 0 0 0,-3-5 0 0 0,-2-3 0 0 0,2-1 0 0 0,-5-1 0 0 0,-2 0 0 0 0,15 7 658 0 0,-18-11-633 0 0,-1 0 1 0 0,0 0-1 0 0,1 0 0 0 0,-1 0 1 0 0,1 1-1 0 0,-1-1 1 0 0,1 0-1 0 0,-1 0 0 0 0,1 1 1 0 0,-1-1-1 0 0,0 0 1 0 0,1 1-1 0 0,-1-1 0 0 0,0 0 1 0 0,1 1-1 0 0,-1-1 1 0 0,0 0-1 0 0,1 1 0 0 0,-1-1 1 0 0,0 1-1 0 0,0-1 1 0 0,1 0-1 0 0,-1 1 0 0 0,0-1 1 0 0,0 1-1 0 0,0-1 1 0 0,0 1-1 0 0,0-1 0 0 0,0 1 1 0 0,0-1-1 0 0,0 1 1 0 0,0-1-1 0 0,0 1 0 0 0,0-1 1 0 0,0 1-1 0 0,0-1 1 0 0,0 1-1 0 0,0-1 0 0 0,0 0 1 0 0,0 1-1 0 0,-1-1 1 0 0,1 1-1 0 0,0-1 0 0 0,0 1 1 0 0,-1-1-1 0 0,1 0 1 0 0,-1 1-1 0 0,1 0-18 0 0,0-1 0 0 0,0 1 0 0 0,0-1 0 0 0,-1 1 0 0 0,1-1 0 0 0,0 1 0 0 0,0-1 0 0 0,-1 0 0 0 0,1 1 0 0 0,0-1 0 0 0,0 1 0 0 0,-1-1 0 0 0,1 0 0 0 0,-1 1 0 0 0,1-1 0 0 0,0 0 0 0 0,-1 0 1 0 0,1 1-1 0 0,-1-1 0 0 0,1 0 0 0 0,-1 0 0 0 0,1 0 0 0 0,0 1 0 0 0,-1-1 0 0 0,1 0 0 0 0,-1 0 0 0 0,1 0 0 0 0,-1 0 0 0 0,1 0 0 0 0,-1 0 0 0 0,1 0 0 0 0,-1 0 0 0 0,1 0 0 0 0,-1 0 0 0 0,1 0 0 0 0,-1 0 0 0 0,1-1 0 0 0,-1 1 0 0 0,1 0 0 0 0,-1 0 0 0 0,1 0 0 0 0,0-1 0 0 0,-1 1 0 0 0,1 0 0 0 0,-1 0 0 0 0,1-1 0 0 0,0 1 0 0 0,-1 0 0 0 0,1-1 0 0 0,0 1 0 0 0,-1-1 0 0 0,-17-16 535 0 0,22-11-149 0 0,12-37-39 0 0,2 0 0 0 0,29-68 1 0 0,-42 123-258 0 0,0 0 0 0 0,0 0 0 0 0,8-9 0 0 0,8-18 439 0 0,-19 35-421 0 0,0 0 0 0 0,-1 0 1 0 0,1 0-1 0 0,0 0 0 0 0,0 0 1 0 0,0 0-1 0 0,1 1 0 0 0,-1-1 1 0 0,0 1-1 0 0,1-1 0 0 0,-1 1 1 0 0,1 0-1 0 0,-1 0 0 0 0,1 0 0 0 0,3-1 1 0 0,-5 3-93 0 0,0-1 1 0 0,-1 1 0 0 0,1-1-1 0 0,0 1 1 0 0,-1 0-1 0 0,1 0 1 0 0,-1-1-1 0 0,1 1 1 0 0,-1 0 0 0 0,1 0-1 0 0,-1-1 1 0 0,1 1-1 0 0,-1 0 1 0 0,0 0-1 0 0,0 0 1 0 0,1 0 0 0 0,-1 0-1 0 0,0-1 1 0 0,0 1-1 0 0,0 0 1 0 0,0 0-1 0 0,0 0 1 0 0,0 0 0 0 0,0 0-1 0 0,-1 1 1 0 0,-1 25 203 0 0,-8 1-139 0 0,-1-1 1 0 0,-2 0 0 0 0,-1 0-1 0 0,-1-1 1 0 0,-18 23 0 0 0,28-44-72 0 0,-13 7 31 0 0,16-9-39 0 0,2-3-8 0 0,-1 1-1 0 0,1 0 1 0 0,0-1 0 0 0,-1 1-1 0 0,1-1 1 0 0,-1 1 0 0 0,1 0-1 0 0,-1-1 1 0 0,0 1 0 0 0,1-1-1 0 0,-1 1 1 0 0,1-1 0 0 0,-1 0-1 0 0,0 1 1 0 0,1-1 0 0 0,-1 0-1 0 0,0 1 1 0 0,0-1 0 0 0,1 0-1 0 0,-1 0 1 0 0,0 0-1 0 0,0 0 1 0 0,1 0 0 0 0,-2 1-1 0 0,-2-1 0 0 0,17-7-199 0 0,1 0 0 0 0,20-7 0 0 0,-29 11 191 0 0,0 0 1 0 0,0-1-1 0 0,0 1 0 0 0,0-1 0 0 0,0 0 1 0 0,-1-1-1 0 0,0 1 0 0 0,0-1 0 0 0,0 0 1 0 0,3-5-1 0 0,1 0 2 0 0,12-15 30 0 0,-1 0 0 0 0,0-2 0 0 0,-3 0-1 0 0,21-44 1 0 0,-27 52 67 0 0,-8 17-27 0 0,-1 0 0 0 0,1-1 0 0 0,-1 1 0 0 0,1-1 0 0 0,-1 0 0 0 0,0 1 0 0 0,0-1 0 0 0,0 0 0 0 0,-1 0 0 0 0,1-6 1805 0 0,3 31-1794 0 0,2 59-29 0 0,-4-1 1 0 0,-8 84 0 0 0,5-154-35 0 0,0-1 0 0 0,0 1 1 0 0,-1-1-1 0 0,0 0 0 0 0,-1 1 1 0 0,0-1-1 0 0,-8 17 0 0 0,4-13-10 0 0,-1-1 0 0 0,0-1 0 0 0,-1 1 0 0 0,-1-1 0 0 0,-11 10 0 0 0,21-20-13 0 0,-1 0-1 0 0,0 0 0 0 0,1 0 1 0 0,-1 0-1 0 0,0 0 1 0 0,0-1-1 0 0,0 1 0 0 0,1 0 1 0 0,-1 0-1 0 0,0-1 0 0 0,0 1 1 0 0,0-1-1 0 0,0 1 0 0 0,0-1 1 0 0,0 1-1 0 0,0-1 1 0 0,0 0-1 0 0,0 1 0 0 0,-1-1 1 0 0,1 0-1 0 0,0 0 0 0 0,-2 0 1 0 0,3 0 5 0 0,-1-1 0 0 0,0 0 1 0 0,1 0-1 0 0,0 1 1 0 0,-1-1-1 0 0,1 0 0 0 0,-1 0 1 0 0,1 0-1 0 0,0 0 0 0 0,0 1 1 0 0,-1-1-1 0 0,1 0 0 0 0,0 0 1 0 0,0 0-1 0 0,0 0 1 0 0,0 0-1 0 0,0 0 0 0 0,0 1 1 0 0,0-1-1 0 0,1-2 0 0 0,12-51-60 0 0,-6 39 71 0 0,1 0-1 0 0,1 0 1 0 0,0 1-1 0 0,1 0 0 0 0,0 1 1 0 0,19-18-1 0 0,-14 19 7 0 0,-7 6-5 0 0</inkml:trace>
</inkm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6E2D3-AECA-47B7-ADA1-660A15235513}">
  <sheetPr>
    <tabColor rgb="FFFFFF00"/>
  </sheetPr>
  <dimension ref="A1"/>
  <sheetViews>
    <sheetView zoomScaleNormal="100" workbookViewId="0">
      <selection activeCell="AC25" sqref="AC25"/>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2878B-313A-4E89-ADAE-23F3F2DDC605}">
  <sheetPr>
    <tabColor theme="7" tint="0.39997558519241921"/>
  </sheetPr>
  <dimension ref="A1:M128"/>
  <sheetViews>
    <sheetView tabSelected="1" view="pageLayout" topLeftCell="A7" zoomScaleNormal="100" workbookViewId="0">
      <selection activeCell="C24" sqref="C24"/>
    </sheetView>
  </sheetViews>
  <sheetFormatPr defaultRowHeight="14.4" x14ac:dyDescent="0.3"/>
  <cols>
    <col min="1" max="1" width="17" customWidth="1"/>
    <col min="2" max="2" width="45.88671875" customWidth="1"/>
    <col min="3" max="3" width="22.88671875" bestFit="1" customWidth="1"/>
    <col min="4" max="4" width="18.33203125" customWidth="1"/>
    <col min="5" max="5" width="14.109375" style="66" customWidth="1"/>
    <col min="6" max="6" width="12.44140625" customWidth="1"/>
    <col min="7" max="7" width="8.33203125" customWidth="1"/>
    <col min="8" max="8" width="9.6640625" style="45" customWidth="1"/>
    <col min="9" max="9" width="11.44140625" style="45" customWidth="1"/>
    <col min="10" max="10" width="11.33203125" bestFit="1" customWidth="1"/>
    <col min="11" max="11" width="12.5546875" customWidth="1"/>
    <col min="13" max="13" width="10.44140625" bestFit="1" customWidth="1"/>
  </cols>
  <sheetData>
    <row r="1" spans="1:11" ht="18" customHeight="1" x14ac:dyDescent="0.3">
      <c r="A1" s="150" t="s">
        <v>210</v>
      </c>
      <c r="B1" s="150"/>
      <c r="C1" s="150"/>
      <c r="D1" s="150"/>
      <c r="E1" s="150"/>
      <c r="F1" s="150"/>
      <c r="G1" s="150"/>
      <c r="H1" s="150"/>
      <c r="I1" s="150"/>
      <c r="J1" s="150"/>
      <c r="K1" s="150"/>
    </row>
    <row r="2" spans="1:11" ht="19.5" customHeight="1" x14ac:dyDescent="0.3">
      <c r="A2" s="153" t="s">
        <v>59</v>
      </c>
      <c r="B2" s="153"/>
      <c r="C2" s="1"/>
      <c r="D2" s="1"/>
      <c r="E2" s="59"/>
      <c r="F2" s="1"/>
      <c r="H2" s="1"/>
      <c r="J2" s="1"/>
      <c r="K2" s="1"/>
    </row>
    <row r="3" spans="1:11" ht="15" customHeight="1" x14ac:dyDescent="0.3">
      <c r="A3" s="2" t="s">
        <v>44</v>
      </c>
      <c r="B3" s="3"/>
      <c r="C3" s="130" t="s">
        <v>56</v>
      </c>
      <c r="E3" s="60"/>
      <c r="F3" s="48"/>
      <c r="I3" s="1"/>
      <c r="J3" s="48"/>
      <c r="K3" s="48"/>
    </row>
    <row r="4" spans="1:11" ht="15" customHeight="1" x14ac:dyDescent="0.3">
      <c r="A4" s="151" t="s">
        <v>0</v>
      </c>
      <c r="B4" s="77"/>
      <c r="C4" s="48"/>
      <c r="E4" s="60"/>
      <c r="F4" s="48"/>
      <c r="G4" s="48"/>
      <c r="H4" s="48"/>
      <c r="I4" s="48"/>
      <c r="J4" s="48"/>
      <c r="K4" s="48"/>
    </row>
    <row r="5" spans="1:11" ht="15" customHeight="1" x14ac:dyDescent="0.3">
      <c r="A5" s="151"/>
      <c r="B5" s="77"/>
      <c r="C5" s="131" t="s">
        <v>146</v>
      </c>
      <c r="E5" s="60"/>
      <c r="F5" s="48"/>
      <c r="G5" s="48"/>
      <c r="H5" s="1"/>
      <c r="I5" s="48"/>
      <c r="J5" s="48"/>
      <c r="K5" s="48"/>
    </row>
    <row r="6" spans="1:11" ht="15" customHeight="1" x14ac:dyDescent="0.3">
      <c r="A6" s="151"/>
      <c r="B6" s="77"/>
      <c r="C6" s="48"/>
      <c r="D6" s="48"/>
      <c r="E6" s="60"/>
      <c r="F6" s="48"/>
      <c r="G6" s="48"/>
      <c r="H6" s="48"/>
      <c r="I6" s="48"/>
      <c r="J6" s="48"/>
      <c r="K6" s="48"/>
    </row>
    <row r="7" spans="1:11" ht="15" customHeight="1" x14ac:dyDescent="0.3">
      <c r="A7" s="152"/>
      <c r="B7" s="77"/>
      <c r="C7" s="131" t="s">
        <v>147</v>
      </c>
      <c r="E7" s="61"/>
      <c r="F7" s="7"/>
      <c r="G7" s="7"/>
      <c r="H7" s="7"/>
      <c r="I7"/>
      <c r="J7" s="7"/>
      <c r="K7" s="7"/>
    </row>
    <row r="8" spans="1:11" ht="15" customHeight="1" x14ac:dyDescent="0.3">
      <c r="A8" s="5" t="s">
        <v>1</v>
      </c>
      <c r="B8" s="124"/>
      <c r="C8" s="4"/>
      <c r="D8" s="46"/>
      <c r="E8" s="62"/>
      <c r="F8" s="7"/>
      <c r="G8" s="7"/>
      <c r="H8" s="7"/>
      <c r="I8" s="7"/>
      <c r="J8" s="7"/>
      <c r="K8" s="7"/>
    </row>
    <row r="9" spans="1:11" ht="15" customHeight="1" x14ac:dyDescent="0.3">
      <c r="A9" s="5" t="s">
        <v>42</v>
      </c>
      <c r="B9" s="78"/>
      <c r="C9" s="4"/>
      <c r="D9" s="47"/>
      <c r="E9" s="62"/>
      <c r="F9" s="7"/>
      <c r="G9" s="7"/>
      <c r="H9" s="7"/>
      <c r="I9" s="7"/>
      <c r="J9" s="7"/>
      <c r="K9" s="7"/>
    </row>
    <row r="10" spans="1:11" ht="15" customHeight="1" x14ac:dyDescent="0.3">
      <c r="A10" s="5" t="s">
        <v>38</v>
      </c>
      <c r="B10" s="77" t="s">
        <v>41</v>
      </c>
      <c r="C10" s="4"/>
      <c r="D10" s="46"/>
      <c r="E10" s="62"/>
      <c r="F10" s="7"/>
      <c r="G10" s="7"/>
      <c r="H10" s="7"/>
      <c r="I10" s="7"/>
      <c r="J10" s="7"/>
      <c r="K10" s="7"/>
    </row>
    <row r="11" spans="1:11" ht="15" customHeight="1" x14ac:dyDescent="0.3">
      <c r="A11" s="49"/>
      <c r="B11" s="50"/>
      <c r="C11" s="4"/>
      <c r="D11" s="46"/>
      <c r="E11" s="62"/>
      <c r="F11" s="7"/>
      <c r="G11" s="7"/>
      <c r="H11" s="7"/>
      <c r="I11" s="7"/>
      <c r="J11" s="7"/>
      <c r="K11" s="7"/>
    </row>
    <row r="12" spans="1:11" ht="15" customHeight="1" x14ac:dyDescent="0.3">
      <c r="A12" s="153" t="s">
        <v>60</v>
      </c>
      <c r="B12" s="153"/>
      <c r="C12" s="4"/>
      <c r="D12" s="46"/>
      <c r="E12" s="62"/>
      <c r="F12" s="7"/>
      <c r="G12" s="7"/>
      <c r="H12" s="7"/>
      <c r="I12" s="7"/>
      <c r="J12" s="7"/>
      <c r="K12" s="7"/>
    </row>
    <row r="13" spans="1:11" ht="15" customHeight="1" x14ac:dyDescent="0.3">
      <c r="A13" s="127" t="s">
        <v>57</v>
      </c>
      <c r="B13" s="40"/>
      <c r="C13" s="4"/>
      <c r="D13" s="46"/>
      <c r="E13" s="62"/>
      <c r="F13" s="7"/>
      <c r="G13" s="7"/>
      <c r="H13" s="7"/>
      <c r="I13" s="7"/>
      <c r="J13" s="7"/>
      <c r="K13" s="7"/>
    </row>
    <row r="14" spans="1:11" ht="15" customHeight="1" x14ac:dyDescent="0.3">
      <c r="A14" s="2" t="s">
        <v>43</v>
      </c>
      <c r="B14" s="154" t="s">
        <v>2</v>
      </c>
      <c r="C14" s="154"/>
      <c r="D14" s="154"/>
      <c r="E14" s="154"/>
      <c r="F14" s="154"/>
      <c r="G14" s="68"/>
      <c r="H14" s="68"/>
      <c r="I14" s="7"/>
      <c r="J14" s="7"/>
      <c r="K14" s="7"/>
    </row>
    <row r="15" spans="1:11" ht="15" customHeight="1" x14ac:dyDescent="0.3">
      <c r="A15" s="121"/>
      <c r="B15" s="155"/>
      <c r="C15" s="155"/>
      <c r="D15" s="155"/>
      <c r="E15" s="155"/>
      <c r="F15" s="155"/>
      <c r="G15" s="125"/>
      <c r="H15" s="125"/>
      <c r="I15" s="7"/>
      <c r="J15" s="7"/>
      <c r="K15" s="7"/>
    </row>
    <row r="16" spans="1:11" ht="15" customHeight="1" x14ac:dyDescent="0.3">
      <c r="A16" s="121"/>
      <c r="B16" s="155"/>
      <c r="C16" s="155"/>
      <c r="D16" s="155"/>
      <c r="E16" s="155"/>
      <c r="F16" s="155"/>
      <c r="G16" s="125"/>
      <c r="H16" s="125"/>
      <c r="I16" s="7"/>
      <c r="J16" s="7"/>
      <c r="K16" s="7"/>
    </row>
    <row r="17" spans="1:13" ht="15.6" customHeight="1" x14ac:dyDescent="0.3">
      <c r="A17" s="25"/>
      <c r="B17" s="156"/>
      <c r="C17" s="156"/>
      <c r="D17" s="156"/>
      <c r="E17" s="156"/>
      <c r="F17" s="156"/>
      <c r="G17" s="126"/>
      <c r="H17" s="126"/>
      <c r="I17" s="7"/>
      <c r="J17" s="7"/>
      <c r="K17" s="7"/>
    </row>
    <row r="18" spans="1:13" x14ac:dyDescent="0.3">
      <c r="A18" s="25"/>
      <c r="B18" s="156"/>
      <c r="C18" s="156"/>
      <c r="D18" s="156"/>
      <c r="E18" s="156"/>
      <c r="F18" s="156"/>
      <c r="G18" s="126"/>
      <c r="H18" s="126"/>
      <c r="I18" s="7"/>
      <c r="J18" s="7"/>
      <c r="K18" s="7"/>
    </row>
    <row r="19" spans="1:13" ht="16.2" customHeight="1" x14ac:dyDescent="0.3">
      <c r="A19" s="6"/>
      <c r="B19" s="7"/>
      <c r="C19" s="6"/>
      <c r="D19" s="6"/>
      <c r="E19" s="63"/>
      <c r="F19" s="7"/>
      <c r="G19" s="7"/>
      <c r="H19" s="7"/>
      <c r="I19" s="7"/>
      <c r="J19" s="7"/>
      <c r="K19" s="7"/>
    </row>
    <row r="20" spans="1:13" ht="16.2" customHeight="1" thickBot="1" x14ac:dyDescent="0.35">
      <c r="A20" s="153" t="s">
        <v>61</v>
      </c>
      <c r="B20" s="153"/>
      <c r="C20" s="6"/>
      <c r="D20" s="6"/>
      <c r="E20" s="63"/>
      <c r="F20" s="7"/>
      <c r="G20" s="7"/>
      <c r="H20" s="7"/>
      <c r="I20" s="7"/>
      <c r="J20" s="7"/>
      <c r="K20" s="7"/>
    </row>
    <row r="21" spans="1:13" ht="21.75" customHeight="1" thickBot="1" x14ac:dyDescent="0.35">
      <c r="A21" s="51" t="s">
        <v>50</v>
      </c>
      <c r="B21" s="8"/>
      <c r="C21" s="138" t="s">
        <v>5</v>
      </c>
      <c r="D21" s="139"/>
      <c r="E21" s="139"/>
      <c r="F21" s="140"/>
      <c r="G21" s="9"/>
      <c r="H21" s="8"/>
      <c r="I21" s="8"/>
      <c r="J21" s="9"/>
      <c r="K21" s="9"/>
    </row>
    <row r="22" spans="1:13" ht="51" customHeight="1" thickBot="1" x14ac:dyDescent="0.35">
      <c r="A22" s="10" t="s">
        <v>6</v>
      </c>
      <c r="B22" s="11" t="s">
        <v>7</v>
      </c>
      <c r="C22" s="12" t="s">
        <v>8</v>
      </c>
      <c r="D22" s="57" t="s">
        <v>45</v>
      </c>
      <c r="E22" s="14" t="s">
        <v>16</v>
      </c>
      <c r="F22" s="13" t="s">
        <v>49</v>
      </c>
      <c r="G22" s="13" t="s">
        <v>10</v>
      </c>
      <c r="H22" s="14" t="s">
        <v>148</v>
      </c>
      <c r="I22" s="15" t="s">
        <v>11</v>
      </c>
      <c r="J22" s="15" t="s">
        <v>12</v>
      </c>
      <c r="K22" s="16" t="s">
        <v>13</v>
      </c>
    </row>
    <row r="23" spans="1:13" ht="15" customHeight="1" thickBot="1" x14ac:dyDescent="0.35">
      <c r="A23" s="17"/>
      <c r="B23" s="18"/>
      <c r="C23" s="19"/>
      <c r="D23" s="67" t="str">
        <f>IF(ISNA(VLOOKUP(C23,Lists!$F$5:$I$82,2,FALSE))=TRUE,"",VLOOKUP(C23,Lists!$F$5:$I$82,2,FALSE))</f>
        <v/>
      </c>
      <c r="E23" s="64"/>
      <c r="F23" s="52"/>
      <c r="G23" s="20"/>
      <c r="H23" s="122"/>
      <c r="I23" s="21"/>
      <c r="J23" s="21"/>
      <c r="K23" s="22"/>
      <c r="M23" s="23"/>
    </row>
    <row r="24" spans="1:13" ht="15.75" customHeight="1" x14ac:dyDescent="0.3">
      <c r="A24" s="17"/>
      <c r="B24" s="25"/>
      <c r="C24" s="26"/>
      <c r="D24" s="58" t="str">
        <f>IF(ISNA(VLOOKUP(C24,Lists!$F$5:$I$82,2,FALSE))=TRUE,"",VLOOKUP(C24,Lists!$F$5:$I$82,2,FALSE))</f>
        <v/>
      </c>
      <c r="E24" s="65"/>
      <c r="F24" s="53"/>
      <c r="G24" s="27"/>
      <c r="H24" s="123"/>
      <c r="I24" s="21"/>
      <c r="J24" s="29"/>
      <c r="K24" s="30"/>
      <c r="M24" s="23"/>
    </row>
    <row r="25" spans="1:13" ht="15" customHeight="1" x14ac:dyDescent="0.3">
      <c r="A25" s="24"/>
      <c r="B25" s="25"/>
      <c r="C25" s="26"/>
      <c r="D25" s="58" t="str">
        <f>IF(ISNA(VLOOKUP(C25,Lists!$F$5:$I$82,2,FALSE))=TRUE,"",VLOOKUP(C25,Lists!$F$5:$I$82,2,FALSE))</f>
        <v/>
      </c>
      <c r="E25" s="65"/>
      <c r="F25" s="54"/>
      <c r="G25" s="31"/>
      <c r="H25" s="123"/>
      <c r="I25" s="29"/>
      <c r="J25" s="29"/>
      <c r="K25" s="32"/>
      <c r="M25" s="23"/>
    </row>
    <row r="26" spans="1:13" ht="15" customHeight="1" x14ac:dyDescent="0.3">
      <c r="A26" s="24"/>
      <c r="B26" s="25"/>
      <c r="C26" s="26"/>
      <c r="D26" s="58" t="str">
        <f>IF(ISNA(VLOOKUP(C26,Lists!$F$5:$I$82,2,FALSE))=TRUE,"",VLOOKUP(C26,Lists!$F$5:$I$82,2,FALSE))</f>
        <v/>
      </c>
      <c r="E26" s="65"/>
      <c r="F26" s="54"/>
      <c r="G26" s="31"/>
      <c r="H26" s="123"/>
      <c r="I26" s="29"/>
      <c r="J26" s="29"/>
      <c r="K26" s="32"/>
      <c r="M26" s="23"/>
    </row>
    <row r="27" spans="1:13" ht="15" customHeight="1" x14ac:dyDescent="0.3">
      <c r="A27" s="24"/>
      <c r="B27" s="25"/>
      <c r="C27" s="26"/>
      <c r="D27" s="58" t="str">
        <f>IF(ISNA(VLOOKUP(C27,Lists!$F$5:$I$82,2,FALSE))=TRUE,"",VLOOKUP(C27,Lists!$F$5:$I$82,2,FALSE))</f>
        <v/>
      </c>
      <c r="E27" s="65"/>
      <c r="F27" s="54"/>
      <c r="G27" s="31"/>
      <c r="H27" s="28"/>
      <c r="I27" s="29"/>
      <c r="J27" s="29"/>
      <c r="K27" s="32"/>
      <c r="M27" s="23"/>
    </row>
    <row r="28" spans="1:13" ht="15" customHeight="1" x14ac:dyDescent="0.3">
      <c r="A28" s="24"/>
      <c r="B28" s="25"/>
      <c r="C28" s="26"/>
      <c r="D28" s="58" t="str">
        <f>IF(ISNA(VLOOKUP(C28,Lists!$F$5:$I$82,2,FALSE))=TRUE,"",VLOOKUP(C28,Lists!$F$5:$I$82,2,FALSE))</f>
        <v/>
      </c>
      <c r="E28" s="65"/>
      <c r="F28" s="54"/>
      <c r="G28" s="31"/>
      <c r="H28" s="28"/>
      <c r="I28" s="29"/>
      <c r="J28" s="29"/>
      <c r="K28" s="32"/>
      <c r="M28" s="23"/>
    </row>
    <row r="29" spans="1:13" ht="15" customHeight="1" x14ac:dyDescent="0.3">
      <c r="A29" s="24"/>
      <c r="B29" s="25"/>
      <c r="C29" s="26"/>
      <c r="D29" s="58" t="str">
        <f>IF(ISNA(VLOOKUP(C29,Lists!$F$5:$I$82,2,FALSE))=TRUE,"",VLOOKUP(C29,Lists!$F$5:$I$82,2,FALSE))</f>
        <v/>
      </c>
      <c r="E29" s="65"/>
      <c r="F29" s="54"/>
      <c r="G29" s="31"/>
      <c r="H29" s="28"/>
      <c r="I29" s="29"/>
      <c r="J29" s="29"/>
      <c r="K29" s="32"/>
      <c r="M29" s="23"/>
    </row>
    <row r="30" spans="1:13" ht="15" customHeight="1" x14ac:dyDescent="0.3">
      <c r="A30" s="24"/>
      <c r="B30" s="25"/>
      <c r="C30" s="26"/>
      <c r="D30" s="58" t="str">
        <f>IF(ISNA(VLOOKUP(C30,Lists!$F$5:$I$82,2,FALSE))=TRUE,"",VLOOKUP(C30,Lists!$F$5:$I$82,2,FALSE))</f>
        <v/>
      </c>
      <c r="E30" s="65"/>
      <c r="F30" s="54"/>
      <c r="G30" s="31"/>
      <c r="H30" s="28"/>
      <c r="I30" s="29"/>
      <c r="J30" s="29"/>
      <c r="K30" s="32"/>
      <c r="M30" s="23"/>
    </row>
    <row r="31" spans="1:13" ht="15" customHeight="1" x14ac:dyDescent="0.3">
      <c r="A31" s="24"/>
      <c r="B31" s="25"/>
      <c r="C31" s="26"/>
      <c r="D31" s="58" t="str">
        <f>IF(ISNA(VLOOKUP(C31,Lists!$F$5:$I$82,2,FALSE))=TRUE,"",VLOOKUP(C31,Lists!$F$5:$I$82,2,FALSE))</f>
        <v/>
      </c>
      <c r="E31" s="65"/>
      <c r="F31" s="54"/>
      <c r="G31" s="31"/>
      <c r="H31" s="28"/>
      <c r="I31" s="29"/>
      <c r="J31" s="29"/>
      <c r="K31" s="32"/>
      <c r="M31" s="23"/>
    </row>
    <row r="32" spans="1:13" ht="15" customHeight="1" x14ac:dyDescent="0.3">
      <c r="A32" s="24"/>
      <c r="B32" s="25"/>
      <c r="C32" s="26"/>
      <c r="D32" s="58" t="str">
        <f>IF(ISNA(VLOOKUP(C32,Lists!$F$5:$I$82,2,FALSE))=TRUE,"",VLOOKUP(C32,Lists!$F$5:$I$82,2,FALSE))</f>
        <v/>
      </c>
      <c r="E32" s="65"/>
      <c r="F32" s="54"/>
      <c r="G32" s="31"/>
      <c r="H32" s="28"/>
      <c r="I32" s="29"/>
      <c r="J32" s="29"/>
      <c r="K32" s="32"/>
      <c r="M32" s="23"/>
    </row>
    <row r="33" spans="1:13" ht="15" customHeight="1" x14ac:dyDescent="0.3">
      <c r="A33" s="24"/>
      <c r="B33" s="25"/>
      <c r="C33" s="26"/>
      <c r="D33" s="58" t="str">
        <f>IF(ISNA(VLOOKUP(C33,Lists!$F$5:$I$82,2,FALSE))=TRUE,"",VLOOKUP(C33,Lists!$F$5:$I$82,2,FALSE))</f>
        <v/>
      </c>
      <c r="E33" s="65"/>
      <c r="F33" s="54"/>
      <c r="G33" s="31"/>
      <c r="H33" s="28"/>
      <c r="I33" s="29"/>
      <c r="J33" s="29"/>
      <c r="K33" s="32"/>
      <c r="M33" s="23"/>
    </row>
    <row r="34" spans="1:13" ht="15" customHeight="1" x14ac:dyDescent="0.3">
      <c r="A34" s="24"/>
      <c r="B34" s="25"/>
      <c r="C34" s="26"/>
      <c r="D34" s="58" t="str">
        <f>IF(ISNA(VLOOKUP(C34,Lists!$F$5:$I$82,2,FALSE))=TRUE,"",VLOOKUP(C34,Lists!$F$5:$I$82,2,FALSE))</f>
        <v/>
      </c>
      <c r="E34" s="65"/>
      <c r="F34" s="54"/>
      <c r="G34" s="33"/>
      <c r="H34" s="28"/>
      <c r="I34" s="34"/>
      <c r="J34" s="34"/>
      <c r="K34" s="30"/>
      <c r="M34" s="35"/>
    </row>
    <row r="35" spans="1:13" ht="15" customHeight="1" x14ac:dyDescent="0.3">
      <c r="A35" s="24"/>
      <c r="B35" s="36"/>
      <c r="C35" s="26"/>
      <c r="D35" s="58" t="str">
        <f>IF(ISNA(VLOOKUP(C35,Lists!$F$5:$I$82,2,FALSE))=TRUE,"",VLOOKUP(C35,Lists!$F$5:$I$82,2,FALSE))</f>
        <v/>
      </c>
      <c r="E35" s="65"/>
      <c r="F35" s="54"/>
      <c r="G35" s="33"/>
      <c r="H35" s="28"/>
      <c r="I35" s="34"/>
      <c r="J35" s="34"/>
      <c r="K35" s="30"/>
      <c r="M35" s="23"/>
    </row>
    <row r="36" spans="1:13" ht="15" customHeight="1" x14ac:dyDescent="0.3">
      <c r="A36" s="24"/>
      <c r="B36" s="36"/>
      <c r="C36" s="26"/>
      <c r="D36" s="58" t="str">
        <f>IF(ISNA(VLOOKUP(C36,Lists!$F$5:$I$82,2,FALSE))=TRUE,"",VLOOKUP(C36,Lists!$F$5:$I$82,2,FALSE))</f>
        <v/>
      </c>
      <c r="E36" s="65"/>
      <c r="F36" s="54"/>
      <c r="G36" s="33"/>
      <c r="H36" s="28"/>
      <c r="I36" s="34"/>
      <c r="J36" s="34"/>
      <c r="K36" s="30"/>
      <c r="M36" s="23"/>
    </row>
    <row r="37" spans="1:13" ht="15" customHeight="1" x14ac:dyDescent="0.3">
      <c r="A37" s="24"/>
      <c r="B37" s="36"/>
      <c r="C37" s="26"/>
      <c r="D37" s="58" t="str">
        <f>IF(ISNA(VLOOKUP(C37,Lists!$F$5:$I$82,2,FALSE))=TRUE,"",VLOOKUP(C37,Lists!$F$5:$I$82,2,FALSE))</f>
        <v/>
      </c>
      <c r="E37" s="65"/>
      <c r="F37" s="53"/>
      <c r="G37" s="37"/>
      <c r="H37" s="28"/>
      <c r="I37" s="29"/>
      <c r="J37" s="29"/>
      <c r="K37" s="32"/>
      <c r="M37" s="23"/>
    </row>
    <row r="38" spans="1:13" ht="15" customHeight="1" x14ac:dyDescent="0.3">
      <c r="A38" s="24"/>
      <c r="B38" s="36"/>
      <c r="C38" s="26"/>
      <c r="D38" s="58" t="str">
        <f>IF(ISNA(VLOOKUP(C38,Lists!$F$5:$I$82,2,FALSE))=TRUE,"",VLOOKUP(C38,Lists!$F$5:$I$82,2,FALSE))</f>
        <v/>
      </c>
      <c r="E38" s="65"/>
      <c r="F38" s="53"/>
      <c r="G38" s="37"/>
      <c r="H38" s="28"/>
      <c r="I38" s="29"/>
      <c r="J38" s="29"/>
      <c r="K38" s="32"/>
      <c r="M38" s="23"/>
    </row>
    <row r="39" spans="1:13" x14ac:dyDescent="0.3">
      <c r="A39" s="24"/>
      <c r="B39" s="25"/>
      <c r="C39" s="26"/>
      <c r="D39" s="58" t="str">
        <f>IF(ISNA(VLOOKUP(C39,Lists!$F$5:$I$82,2,FALSE))=TRUE,"",VLOOKUP(C39,Lists!$F$5:$I$82,2,FALSE))</f>
        <v/>
      </c>
      <c r="E39" s="65"/>
      <c r="F39" s="53"/>
      <c r="G39" s="37"/>
      <c r="H39" s="28"/>
      <c r="I39" s="29"/>
      <c r="J39" s="29"/>
      <c r="K39" s="32"/>
      <c r="M39" s="23"/>
    </row>
    <row r="40" spans="1:13" x14ac:dyDescent="0.3">
      <c r="A40" s="24"/>
      <c r="B40" s="25"/>
      <c r="C40" s="26"/>
      <c r="D40" s="58" t="str">
        <f>IF(ISNA(VLOOKUP(C40,Lists!$F$5:$I$82,2,FALSE))=TRUE,"",VLOOKUP(C40,Lists!$F$5:$I$82,2,FALSE))</f>
        <v/>
      </c>
      <c r="E40" s="65"/>
      <c r="F40" s="53"/>
      <c r="G40" s="37"/>
      <c r="H40" s="28"/>
      <c r="I40" s="29"/>
      <c r="J40" s="29"/>
      <c r="K40" s="32"/>
      <c r="M40" s="23"/>
    </row>
    <row r="41" spans="1:13" ht="15" customHeight="1" x14ac:dyDescent="0.3">
      <c r="A41" s="24"/>
      <c r="B41" s="36"/>
      <c r="C41" s="26"/>
      <c r="D41" s="58" t="str">
        <f>IF(ISNA(VLOOKUP(C41,Lists!$F$5:$I$82,2,FALSE))=TRUE,"",VLOOKUP(C41,Lists!$F$5:$I$82,2,FALSE))</f>
        <v/>
      </c>
      <c r="E41" s="65"/>
      <c r="F41" s="53"/>
      <c r="G41" s="37"/>
      <c r="H41" s="28"/>
      <c r="I41" s="29"/>
      <c r="J41" s="29"/>
      <c r="K41" s="32"/>
      <c r="M41" s="23"/>
    </row>
    <row r="42" spans="1:13" ht="15" customHeight="1" x14ac:dyDescent="0.3">
      <c r="A42" s="24"/>
      <c r="B42" s="36"/>
      <c r="C42" s="26"/>
      <c r="D42" s="58" t="str">
        <f>IF(ISNA(VLOOKUP(C42,Lists!$F$5:$I$82,2,FALSE))=TRUE,"",VLOOKUP(C42,Lists!$F$5:$I$82,2,FALSE))</f>
        <v/>
      </c>
      <c r="E42" s="65"/>
      <c r="F42" s="53"/>
      <c r="G42" s="37"/>
      <c r="H42" s="28"/>
      <c r="I42" s="29"/>
      <c r="J42" s="29"/>
      <c r="K42" s="32"/>
      <c r="M42" s="23"/>
    </row>
    <row r="43" spans="1:13" ht="15" customHeight="1" x14ac:dyDescent="0.3">
      <c r="A43" s="24"/>
      <c r="B43" s="36"/>
      <c r="C43" s="26"/>
      <c r="D43" s="58" t="str">
        <f>IF(ISNA(VLOOKUP(C43,Lists!$F$5:$I$82,2,FALSE))=TRUE,"",VLOOKUP(C43,Lists!$F$5:$I$82,2,FALSE))</f>
        <v/>
      </c>
      <c r="E43" s="65"/>
      <c r="F43" s="53"/>
      <c r="G43" s="37"/>
      <c r="H43" s="28"/>
      <c r="I43" s="29"/>
      <c r="J43" s="29"/>
      <c r="K43" s="32"/>
      <c r="M43" s="23"/>
    </row>
    <row r="44" spans="1:13" ht="15" customHeight="1" x14ac:dyDescent="0.3">
      <c r="A44" s="24"/>
      <c r="B44" s="36"/>
      <c r="C44" s="26"/>
      <c r="D44" s="58" t="str">
        <f>IF(ISNA(VLOOKUP(C44,Lists!$F$5:$I$82,2,FALSE))=TRUE,"",VLOOKUP(C44,Lists!$F$5:$I$82,2,FALSE))</f>
        <v/>
      </c>
      <c r="E44" s="65"/>
      <c r="F44" s="53"/>
      <c r="G44" s="37"/>
      <c r="H44" s="28"/>
      <c r="I44" s="29"/>
      <c r="J44" s="29"/>
      <c r="K44" s="32"/>
      <c r="M44" s="23"/>
    </row>
    <row r="45" spans="1:13" ht="15" customHeight="1" x14ac:dyDescent="0.3">
      <c r="A45" s="24"/>
      <c r="B45" s="36"/>
      <c r="C45" s="26"/>
      <c r="D45" s="58" t="str">
        <f>IF(ISNA(VLOOKUP(C45,Lists!$F$5:$I$82,2,FALSE))=TRUE,"",VLOOKUP(C45,Lists!$F$5:$I$82,2,FALSE))</f>
        <v/>
      </c>
      <c r="E45" s="65"/>
      <c r="F45" s="53"/>
      <c r="G45" s="37"/>
      <c r="H45" s="28"/>
      <c r="I45" s="29"/>
      <c r="J45" s="29"/>
      <c r="K45" s="32"/>
      <c r="M45" s="23"/>
    </row>
    <row r="46" spans="1:13" ht="15" customHeight="1" x14ac:dyDescent="0.3">
      <c r="A46" s="24"/>
      <c r="B46" s="38"/>
      <c r="C46" s="26"/>
      <c r="D46" s="58" t="str">
        <f>IF(ISNA(VLOOKUP(C46,Lists!$F$5:$I$82,2,FALSE))=TRUE,"",VLOOKUP(C46,Lists!$F$5:$I$82,2,FALSE))</f>
        <v/>
      </c>
      <c r="E46" s="65"/>
      <c r="F46" s="53"/>
      <c r="G46" s="38"/>
      <c r="H46" s="28"/>
      <c r="I46" s="29"/>
      <c r="J46" s="29"/>
      <c r="K46" s="32"/>
      <c r="M46" s="23"/>
    </row>
    <row r="47" spans="1:13" ht="15" customHeight="1" thickBot="1" x14ac:dyDescent="0.35">
      <c r="A47" s="39"/>
      <c r="B47" s="40"/>
      <c r="C47" s="40"/>
      <c r="D47" s="40"/>
      <c r="E47" s="61"/>
      <c r="F47" s="141" t="s">
        <v>14</v>
      </c>
      <c r="G47" s="142"/>
      <c r="H47" s="142"/>
      <c r="I47" s="41">
        <f>SUM(I23:I46)</f>
        <v>0</v>
      </c>
      <c r="J47" s="41">
        <f>SUM(J23:J46)</f>
        <v>0</v>
      </c>
      <c r="K47" s="41">
        <f>SUM(K23:K46)</f>
        <v>0</v>
      </c>
    </row>
    <row r="48" spans="1:13" ht="15" customHeight="1" x14ac:dyDescent="0.3">
      <c r="A48" s="148" t="s">
        <v>149</v>
      </c>
      <c r="B48" s="148"/>
      <c r="C48" s="148"/>
      <c r="D48" s="148"/>
      <c r="E48" s="148"/>
      <c r="F48" s="148"/>
      <c r="G48" s="148"/>
      <c r="H48" s="149"/>
      <c r="I48" s="43"/>
      <c r="J48" s="44"/>
      <c r="K48" s="44"/>
    </row>
    <row r="49" spans="1:9" ht="15" customHeight="1" x14ac:dyDescent="0.3">
      <c r="A49" s="75" t="s">
        <v>58</v>
      </c>
      <c r="B49" s="76"/>
      <c r="C49" s="76"/>
      <c r="D49" s="76"/>
      <c r="E49" s="61"/>
      <c r="F49" s="42"/>
      <c r="G49" s="42"/>
      <c r="H49"/>
      <c r="I49" s="23"/>
    </row>
    <row r="50" spans="1:9" ht="39.6" customHeight="1" x14ac:dyDescent="0.3">
      <c r="A50" s="143" t="s">
        <v>8</v>
      </c>
      <c r="B50" s="145" t="s">
        <v>5</v>
      </c>
      <c r="C50" s="146"/>
      <c r="D50" s="147"/>
      <c r="E50" s="55"/>
      <c r="F50" s="56"/>
      <c r="G50" s="56"/>
      <c r="H50"/>
      <c r="I50"/>
    </row>
    <row r="51" spans="1:9" ht="15" customHeight="1" x14ac:dyDescent="0.3">
      <c r="A51" s="144"/>
      <c r="B51" s="70" t="s">
        <v>15</v>
      </c>
      <c r="C51" s="70" t="s">
        <v>16</v>
      </c>
      <c r="D51" s="71" t="s">
        <v>53</v>
      </c>
      <c r="E51" s="71" t="s">
        <v>52</v>
      </c>
      <c r="F51" s="71" t="s">
        <v>54</v>
      </c>
      <c r="H51"/>
      <c r="I51"/>
    </row>
    <row r="52" spans="1:9" s="117" customFormat="1" ht="10.199999999999999" x14ac:dyDescent="0.2">
      <c r="A52" s="132">
        <f>A15</f>
        <v>0</v>
      </c>
      <c r="B52" s="135" t="s">
        <v>51</v>
      </c>
      <c r="C52" s="128" t="s">
        <v>129</v>
      </c>
      <c r="D52" s="129">
        <f>IF(AND($A$52=$C$23,$C52=$E$23),I$23,0)+IF(AND($A$52=$C$24,$C52=$E$24),I$24,0)+IF(AND($A$52=$C$25,$C52=$E$25),I$25,0)+IF(AND($A$52=$C$26,$C52=$E$26),I$26,0)+IF(AND($A$52=$C$27,$C52=$E$27),I$27,0)+IF(AND($A$52=$C$28,$C52=$E$28),I$28,0)+IF(AND($A$52=$C$29,$C52=$E$29),I$29,0)+IF(AND($A$52=$C$30,$C52=$E$30),I$30,0)+IF(AND($A$52=$C$31,$C52=$E$31),I$31,0)+IF(AND($A$52=$C$32,$C52=$E$32),I$32,0)+IF(AND($A$52=$C$33,$C52=$E$33),I$33,0)+IF(AND($A$52=$C$34,$C52=$E$34),I$34,0)+IF(AND($A$52=$C$35,$C52=$E$35),I$35,0)+IF(AND($A$52=$C$36,$C52=$E$36),I$36,0)+IF(AND($A$52=$C$37,$C52=$E$37),I$37,0)+IF(AND($A$52=$C$38,$C52=$E$38),I$38,0)+IF(AND($A$52=$C$39,$C52=$E$39),I$39,0)+IF(AND($A$52=$C$40,$C52=$E$40),I$40,0)+IF(AND($A$52=$C$41,$C52=$E$41),I$41,0)+IF(AND($A$52=$C$42,$C52=$E$42),I$42,0)+IF(AND($A$52=$C$43,$C52=$E$43),I$43,0)+IF(AND($A$52=$C$44,$C52=$E$44),I$44,0)+IF(AND($A$52=$C$45,$C52=$E$45),I$45,0)+IF(AND($A$52=$C$46,$C52=$E$46),I$46,0)</f>
        <v>0</v>
      </c>
      <c r="E52" s="129">
        <f>IF(AND($A$52=$C$23,$C52=$E$23),J$23,0)+IF(AND($A$52=$C$24,$C52=$E$24),J$24,0)+IF(AND($A$52=$C$25,$C52=$E$25),J$25,0)+IF(AND($A$52=$C$26,$C52=$E$26),J$26,0)+IF(AND($A$52=$C$27,$C52=$E$27),J$27,0)+IF(AND($A$52=$C$28,$C52=$E$28),J$28,0)+IF(AND($A$52=$C$29,$C52=$E$29),J$29,0)+IF(AND($A$52=$C$30,$C52=$E$30),J$30,0)+IF(AND($A$52=$C$31,$C52=$E$31),J$31,0)+IF(AND($A$52=$C$32,$C52=$E$32),J$32,0)+IF(AND($A$52=$C$33,$C52=$E$33),J$33,0)+IF(AND($A$52=$C$34,$C52=$E$34),J$34,0)+IF(AND($A$52=$C$35,$C52=$E$35),J$35,0)+IF(AND($A$52=$C$36,$C52=$E$36),J$36,0)+IF(AND($A$52=$C$37,$C52=$E$37),J$37,0)+IF(AND($A$52=$C$38,$C52=$E$38),J$38,0)+IF(AND($A$52=$C$39,$C52=$E$39),J$39,0)+IF(AND($A$52=$C$40,$C52=$E$40),J$40,0)+IF(AND($A$52=$C$41,$C52=$E$41),J$41,0)+IF(AND($A$52=$C$42,$C52=$E$42),J$42,0)+IF(AND($A$52=$C$43,$C52=$E$43),J$43,0)+IF(AND($A$52=$C$44,$C52=$E$44),J$44,0)+IF(AND($A$52=$C$45,$C52=$E$45),J$45,0)+IF(AND($A$52=$C$46,$C52=$E$46),J$46,0)</f>
        <v>0</v>
      </c>
      <c r="F52" s="129">
        <f>IF(AND($A$52=$C$23,$C52=$E$23),K$23,0)+IF(AND($A$52=$C$24,$C52=$E$24),K$24,0)+IF(AND($A$52=$C$25,$C52=$E$25),K$25,0)+IF(AND($A$52=$C$26,$C52=$E$26),K$26,0)+IF(AND($A$52=$C$27,$C52=$E$27),K$27,0)+IF(AND($A$52=$C$28,$C52=$E$28),K$28,0)+IF(AND($A$52=$C$29,$C52=$E$29),K$29,0)+IF(AND($A$52=$C$30,$C52=$E$30),K$30,0)+IF(AND($A$52=$C$31,$C52=$E$31),K$31,0)+IF(AND($A$52=$C$32,$C52=$E$32),K$32,0)+IF(AND($A$52=$C$33,$C52=$E$33),K$33,0)+IF(AND($A$52=$C$34,$C52=$E$34),K$34,0)+IF(AND($A$52=$C$35,$C52=$E$35),K$35,0)+IF(AND($A$52=$C$36,$C52=$E$36),K$36,0)+IF(AND($A$52=$C$37,$C52=$E$37),K$37,0)+IF(AND($A$52=$C$38,$C52=$E$38),K$38,0)+IF(AND($A$52=$C$39,$C52=$E$39),K$39,0)+IF(AND($A$52=$C$40,$C52=$E$40),K$40,0)+IF(AND($A$52=$C$41,$C52=$E$41),K$41,0)+IF(AND($A$52=$C$42,$C52=$E$42),K$42,0)+IF(AND($A$52=$C$43,$C52=$E$43),K$43,0)+IF(AND($A$52=$C$44,$C52=$E$44),K$44,0)+IF(AND($A$52=$C$45,$C52=$E$45),K$45,0)+IF(AND($A$52=$C$46,$C52=$E$46),K$46,0)</f>
        <v>0</v>
      </c>
    </row>
    <row r="53" spans="1:9" s="117" customFormat="1" ht="10.199999999999999" x14ac:dyDescent="0.2">
      <c r="A53" s="133"/>
      <c r="B53" s="136"/>
      <c r="C53" s="128" t="s">
        <v>130</v>
      </c>
      <c r="D53" s="129">
        <f t="shared" ref="D53:D69" si="0">IF(AND($A$52=$C$23,$C53=$E$23),I$23,0)+IF(AND($A$52=$C$24,$C53=$E$24),I$24,0)+IF(AND($A$52=$C$25,$C53=$E$25),I$25,0)+IF(AND($A$52=$C$26,$C53=$E$26),I$26,0)+IF(AND($A$52=$C$27,$C53=$E$27),I$27,0)+IF(AND($A$52=$C$28,$C53=$E$28),I$28,0)+IF(AND($A$52=$C$29,$C53=$E$29),I$29,0)+IF(AND($A$52=$C$30,$C53=$E$30),I$30,0)+IF(AND($A$52=$C$31,$C53=$E$31),I$31,0)+IF(AND($A$52=$C$32,$C53=$E$32),I$32,0)+IF(AND($A$52=$C$33,$C53=$E$33),I$33,0)+IF(AND($A$52=$C$34,$C53=$E$34),I$34,0)+IF(AND($A$52=$C$35,$C53=$E$35),I$35,0)+IF(AND($A$52=$C$36,$C53=$E$36),I$36,0)+IF(AND($A$52=$C$37,$C53=$E$37),I$37,0)+IF(AND($A$52=$C$38,$C53=$E$38),I$38,0)+IF(AND($A$52=$C$39,$C53=$E$39),I$39,0)+IF(AND($A$52=$C$40,$C53=$E$40),I$40,0)+IF(AND($A$52=$C$41,$C53=$E$41),I$41,0)+IF(AND($A$52=$C$42,$C53=$E$42),I$42,0)+IF(AND($A$52=$C$43,$C53=$E$43),I$43,0)+IF(AND($A$52=$C$44,$C53=$E$44),I$44,0)+IF(AND($A$52=$C$45,$C53=$E$45),I$45,0)+IF(AND($A$52=$C$46,$C53=$E$46),I$46,0)</f>
        <v>0</v>
      </c>
      <c r="E53" s="129">
        <f t="shared" ref="E53:E69" si="1">IF(AND($A$52=$C$23,$C53=$E$23),J$23,0)+IF(AND($A$52=$C$24,$C53=$E$24),J$24,0)+IF(AND($A$52=$C$25,$C53=$E$25),J$25,0)+IF(AND($A$52=$C$26,$C53=$E$26),J$26,0)+IF(AND($A$52=$C$27,$C53=$E$27),J$27,0)+IF(AND($A$52=$C$28,$C53=$E$28),J$28,0)+IF(AND($A$52=$C$29,$C53=$E$29),J$29,0)+IF(AND($A$52=$C$30,$C53=$E$30),J$30,0)+IF(AND($A$52=$C$31,$C53=$E$31),J$31,0)+IF(AND($A$52=$C$32,$C53=$E$32),J$32,0)+IF(AND($A$52=$C$33,$C53=$E$33),J$33,0)+IF(AND($A$52=$C$34,$C53=$E$34),J$34,0)+IF(AND($A$52=$C$35,$C53=$E$35),J$35,0)+IF(AND($A$52=$C$36,$C53=$E$36),J$36,0)+IF(AND($A$52=$C$37,$C53=$E$37),J$37,0)+IF(AND($A$52=$C$38,$C53=$E$38),J$38,0)+IF(AND($A$52=$C$39,$C53=$E$39),J$39,0)+IF(AND($A$52=$C$40,$C53=$E$40),J$40,0)+IF(AND($A$52=$C$41,$C53=$E$41),J$41,0)+IF(AND($A$52=$C$42,$C53=$E$42),J$42,0)+IF(AND($A$52=$C$43,$C53=$E$43),J$43,0)+IF(AND($A$52=$C$44,$C53=$E$44),J$44,0)+IF(AND($A$52=$C$45,$C53=$E$45),J$45,0)+IF(AND($A$52=$C$46,$C53=$E$46),J$46,0)</f>
        <v>0</v>
      </c>
      <c r="F53" s="129">
        <f t="shared" ref="F53:F69" si="2">IF(AND($A$52=$C$23,$C53=$E$23),K$23,0)+IF(AND($A$52=$C$24,$C53=$E$24),K$24,0)+IF(AND($A$52=$C$25,$C53=$E$25),K$25,0)+IF(AND($A$52=$C$26,$C53=$E$26),K$26,0)+IF(AND($A$52=$C$27,$C53=$E$27),K$27,0)+IF(AND($A$52=$C$28,$C53=$E$28),K$28,0)+IF(AND($A$52=$C$29,$C53=$E$29),K$29,0)+IF(AND($A$52=$C$30,$C53=$E$30),K$30,0)+IF(AND($A$52=$C$31,$C53=$E$31),K$31,0)+IF(AND($A$52=$C$32,$C53=$E$32),K$32,0)+IF(AND($A$52=$C$33,$C53=$E$33),K$33,0)+IF(AND($A$52=$C$34,$C53=$E$34),K$34,0)+IF(AND($A$52=$C$35,$C53=$E$35),K$35,0)+IF(AND($A$52=$C$36,$C53=$E$36),K$36,0)+IF(AND($A$52=$C$37,$C53=$E$37),K$37,0)+IF(AND($A$52=$C$38,$C53=$E$38),K$38,0)+IF(AND($A$52=$C$39,$C53=$E$39),K$39,0)+IF(AND($A$52=$C$40,$C53=$E$40),K$40,0)+IF(AND($A$52=$C$41,$C53=$E$41),K$41,0)+IF(AND($A$52=$C$42,$C53=$E$42),K$42,0)+IF(AND($A$52=$C$43,$C53=$E$43),K$43,0)+IF(AND($A$52=$C$44,$C53=$E$44),K$44,0)+IF(AND($A$52=$C$45,$C53=$E$45),K$45,0)+IF(AND($A$52=$C$46,$C53=$E$46),K$46,0)</f>
        <v>0</v>
      </c>
    </row>
    <row r="54" spans="1:9" s="117" customFormat="1" ht="10.199999999999999" x14ac:dyDescent="0.2">
      <c r="A54" s="133"/>
      <c r="B54" s="136"/>
      <c r="C54" s="128" t="s">
        <v>131</v>
      </c>
      <c r="D54" s="129">
        <f t="shared" si="0"/>
        <v>0</v>
      </c>
      <c r="E54" s="129">
        <f t="shared" si="1"/>
        <v>0</v>
      </c>
      <c r="F54" s="129">
        <f t="shared" si="2"/>
        <v>0</v>
      </c>
    </row>
    <row r="55" spans="1:9" s="117" customFormat="1" ht="10.199999999999999" x14ac:dyDescent="0.2">
      <c r="A55" s="133"/>
      <c r="B55" s="136"/>
      <c r="C55" s="128" t="s">
        <v>132</v>
      </c>
      <c r="D55" s="129">
        <f t="shared" si="0"/>
        <v>0</v>
      </c>
      <c r="E55" s="129">
        <f t="shared" si="1"/>
        <v>0</v>
      </c>
      <c r="F55" s="129">
        <f t="shared" si="2"/>
        <v>0</v>
      </c>
    </row>
    <row r="56" spans="1:9" s="117" customFormat="1" ht="10.199999999999999" x14ac:dyDescent="0.2">
      <c r="A56" s="133"/>
      <c r="B56" s="136"/>
      <c r="C56" s="128" t="s">
        <v>133</v>
      </c>
      <c r="D56" s="129">
        <f t="shared" si="0"/>
        <v>0</v>
      </c>
      <c r="E56" s="129">
        <f t="shared" si="1"/>
        <v>0</v>
      </c>
      <c r="F56" s="129">
        <f t="shared" si="2"/>
        <v>0</v>
      </c>
    </row>
    <row r="57" spans="1:9" s="117" customFormat="1" ht="10.199999999999999" x14ac:dyDescent="0.2">
      <c r="A57" s="133"/>
      <c r="B57" s="136"/>
      <c r="C57" s="128" t="s">
        <v>134</v>
      </c>
      <c r="D57" s="129">
        <f t="shared" si="0"/>
        <v>0</v>
      </c>
      <c r="E57" s="129">
        <f t="shared" si="1"/>
        <v>0</v>
      </c>
      <c r="F57" s="129">
        <f t="shared" si="2"/>
        <v>0</v>
      </c>
    </row>
    <row r="58" spans="1:9" s="117" customFormat="1" ht="10.199999999999999" x14ac:dyDescent="0.2">
      <c r="A58" s="133"/>
      <c r="B58" s="136"/>
      <c r="C58" s="128" t="s">
        <v>135</v>
      </c>
      <c r="D58" s="129">
        <f t="shared" si="0"/>
        <v>0</v>
      </c>
      <c r="E58" s="129">
        <f t="shared" si="1"/>
        <v>0</v>
      </c>
      <c r="F58" s="129">
        <f t="shared" si="2"/>
        <v>0</v>
      </c>
    </row>
    <row r="59" spans="1:9" s="117" customFormat="1" ht="10.199999999999999" x14ac:dyDescent="0.2">
      <c r="A59" s="133"/>
      <c r="B59" s="136"/>
      <c r="C59" s="128" t="s">
        <v>136</v>
      </c>
      <c r="D59" s="129">
        <f t="shared" si="0"/>
        <v>0</v>
      </c>
      <c r="E59" s="129">
        <f t="shared" si="1"/>
        <v>0</v>
      </c>
      <c r="F59" s="129">
        <f t="shared" si="2"/>
        <v>0</v>
      </c>
    </row>
    <row r="60" spans="1:9" s="117" customFormat="1" ht="10.199999999999999" x14ac:dyDescent="0.2">
      <c r="A60" s="133"/>
      <c r="B60" s="136"/>
      <c r="C60" s="128" t="s">
        <v>137</v>
      </c>
      <c r="D60" s="129">
        <f t="shared" si="0"/>
        <v>0</v>
      </c>
      <c r="E60" s="129">
        <f t="shared" si="1"/>
        <v>0</v>
      </c>
      <c r="F60" s="129">
        <f t="shared" si="2"/>
        <v>0</v>
      </c>
    </row>
    <row r="61" spans="1:9" s="117" customFormat="1" ht="10.199999999999999" x14ac:dyDescent="0.2">
      <c r="A61" s="133"/>
      <c r="B61" s="136"/>
      <c r="C61" s="128" t="s">
        <v>138</v>
      </c>
      <c r="D61" s="129">
        <f t="shared" si="0"/>
        <v>0</v>
      </c>
      <c r="E61" s="129">
        <f t="shared" si="1"/>
        <v>0</v>
      </c>
      <c r="F61" s="129">
        <f t="shared" si="2"/>
        <v>0</v>
      </c>
    </row>
    <row r="62" spans="1:9" s="117" customFormat="1" ht="10.199999999999999" x14ac:dyDescent="0.2">
      <c r="A62" s="133"/>
      <c r="B62" s="136"/>
      <c r="C62" s="128" t="s">
        <v>139</v>
      </c>
      <c r="D62" s="129">
        <f t="shared" si="0"/>
        <v>0</v>
      </c>
      <c r="E62" s="129">
        <f t="shared" si="1"/>
        <v>0</v>
      </c>
      <c r="F62" s="129">
        <f t="shared" si="2"/>
        <v>0</v>
      </c>
    </row>
    <row r="63" spans="1:9" s="117" customFormat="1" ht="10.199999999999999" x14ac:dyDescent="0.2">
      <c r="A63" s="133"/>
      <c r="B63" s="136"/>
      <c r="C63" s="128" t="s">
        <v>140</v>
      </c>
      <c r="D63" s="129">
        <f t="shared" si="0"/>
        <v>0</v>
      </c>
      <c r="E63" s="129">
        <f t="shared" si="1"/>
        <v>0</v>
      </c>
      <c r="F63" s="129">
        <f t="shared" si="2"/>
        <v>0</v>
      </c>
    </row>
    <row r="64" spans="1:9" s="117" customFormat="1" ht="10.199999999999999" x14ac:dyDescent="0.2">
      <c r="A64" s="133"/>
      <c r="B64" s="136"/>
      <c r="C64" s="128" t="s">
        <v>141</v>
      </c>
      <c r="D64" s="129">
        <f t="shared" si="0"/>
        <v>0</v>
      </c>
      <c r="E64" s="129">
        <f t="shared" si="1"/>
        <v>0</v>
      </c>
      <c r="F64" s="129">
        <f t="shared" si="2"/>
        <v>0</v>
      </c>
    </row>
    <row r="65" spans="1:11" s="117" customFormat="1" ht="10.199999999999999" x14ac:dyDescent="0.2">
      <c r="A65" s="133"/>
      <c r="B65" s="136"/>
      <c r="C65" s="128" t="s">
        <v>142</v>
      </c>
      <c r="D65" s="129">
        <f t="shared" si="0"/>
        <v>0</v>
      </c>
      <c r="E65" s="129">
        <f t="shared" si="1"/>
        <v>0</v>
      </c>
      <c r="F65" s="129">
        <f t="shared" si="2"/>
        <v>0</v>
      </c>
    </row>
    <row r="66" spans="1:11" s="117" customFormat="1" ht="10.199999999999999" x14ac:dyDescent="0.2">
      <c r="A66" s="133"/>
      <c r="B66" s="136"/>
      <c r="C66" s="128" t="s">
        <v>143</v>
      </c>
      <c r="D66" s="129">
        <f t="shared" si="0"/>
        <v>0</v>
      </c>
      <c r="E66" s="129">
        <f t="shared" si="1"/>
        <v>0</v>
      </c>
      <c r="F66" s="129">
        <f t="shared" si="2"/>
        <v>0</v>
      </c>
    </row>
    <row r="67" spans="1:11" s="117" customFormat="1" ht="10.199999999999999" x14ac:dyDescent="0.2">
      <c r="A67" s="133"/>
      <c r="B67" s="136"/>
      <c r="C67" s="128" t="s">
        <v>144</v>
      </c>
      <c r="D67" s="129">
        <f t="shared" si="0"/>
        <v>0</v>
      </c>
      <c r="E67" s="129">
        <f t="shared" si="1"/>
        <v>0</v>
      </c>
      <c r="F67" s="129">
        <f t="shared" si="2"/>
        <v>0</v>
      </c>
    </row>
    <row r="68" spans="1:11" s="117" customFormat="1" ht="10.199999999999999" x14ac:dyDescent="0.2">
      <c r="A68" s="133"/>
      <c r="B68" s="136"/>
      <c r="C68" s="128" t="s">
        <v>145</v>
      </c>
      <c r="D68" s="129">
        <f t="shared" si="0"/>
        <v>0</v>
      </c>
      <c r="E68" s="129">
        <f t="shared" si="1"/>
        <v>0</v>
      </c>
      <c r="F68" s="129">
        <f t="shared" si="2"/>
        <v>0</v>
      </c>
    </row>
    <row r="69" spans="1:11" s="117" customFormat="1" ht="10.199999999999999" x14ac:dyDescent="0.2">
      <c r="A69" s="133"/>
      <c r="B69" s="137"/>
      <c r="C69" s="128" t="s">
        <v>55</v>
      </c>
      <c r="D69" s="129">
        <f t="shared" si="0"/>
        <v>0</v>
      </c>
      <c r="E69" s="129">
        <f t="shared" si="1"/>
        <v>0</v>
      </c>
      <c r="F69" s="129">
        <f t="shared" si="2"/>
        <v>0</v>
      </c>
    </row>
    <row r="70" spans="1:11" x14ac:dyDescent="0.3">
      <c r="A70" s="134"/>
      <c r="B70" s="72" t="s">
        <v>17</v>
      </c>
      <c r="C70" s="73"/>
      <c r="D70" s="74">
        <f>SUM(D52:D69)</f>
        <v>0</v>
      </c>
      <c r="E70" s="74">
        <f t="shared" ref="E70" si="3">SUM(E52:E69)</f>
        <v>0</v>
      </c>
      <c r="F70" s="74">
        <f>SUM(F52:F69)</f>
        <v>0</v>
      </c>
      <c r="H70"/>
      <c r="I70"/>
    </row>
    <row r="71" spans="1:11" s="117" customFormat="1" ht="10.199999999999999" x14ac:dyDescent="0.2">
      <c r="A71" s="132">
        <f>A16</f>
        <v>0</v>
      </c>
      <c r="B71" s="135" t="s">
        <v>51</v>
      </c>
      <c r="C71" s="128" t="s">
        <v>129</v>
      </c>
      <c r="D71" s="129">
        <f>IF(AND($A$71=$C$23,$C71=$E$23),I$23,0)+IF(AND($A$71=$C$24,$C71=$E$24),I$24,0)+IF(AND($A$71=$C$25,$C71=$E$25),I$25,0)+IF(AND($A$71=$C$26,$C71=$E$26),I$26,0)+IF(AND($A$71=$C$27,$C71=$E$27),I$27,0)+IF(AND($A$71=$C$28,$C71=$E$28),I$28,0)+IF(AND($A$71=$C$29,$C71=$E$29),I$29,0)+IF(AND($A$71=$C$30,$C71=$E$30),I$30,0)+IF(AND($A$71=$C$31,$C71=$E$31),I$31,0)+IF(AND($A$71=$C$32,$C71=$E$32),I$32,0)+IF(AND($A$71=$C$33,$C71=$E$33),I$33,0)+IF(AND($A$71=$C$34,$C71=$E$34),I$34,0)+IF(AND($A$71=$C$35,$C71=$E$35),I$35,0)+IF(AND($A$71=$C$36,$C71=$E$36),I$36,0)+IF(AND($A$71=$C$37,$C71=$E$37),I$37,0)+IF(AND($A$71=$C$38,$C71=$E$38),I$38,0)+IF(AND($A$71=$C$39,$C71=$E$39),I$39,0)+IF(AND($A$71=$C$40,$C71=$E$40),I$40,0)+IF(AND($A$71=$C$41,$C71=$E$41),I$41,0)+IF(AND($A$71=$C$42,$C71=$E$42),I$42,0)+IF(AND($A$71=$C$43,$C71=$E$43),I$43,0)+IF(AND($A$71=$C$44,$C71=$E$44),I$44,0)+IF(AND($A$71=$C$45,$C71=$E$45),I$45,0)+IF(AND($A$71=$C$46,$C71=$E$46),I$46,0)</f>
        <v>0</v>
      </c>
      <c r="E71" s="129">
        <f>IF(AND($A$71=$C$23,$C71=$E$23),J$23,0)+IF(AND($A$71=$C$24,$C71=$E$24),J$24,0)+IF(AND($A$71=$C$25,$C71=$E$25),J$25,0)+IF(AND($A$71=$C$26,$C71=$E$26),J$26,0)+IF(AND($A$71=$C$27,$C71=$E$27),J$27,0)+IF(AND($A$71=$C$28,$C71=$E$28),J$28,0)+IF(AND($A$71=$C$29,$C71=$E$29),J$29,0)+IF(AND($A$71=$C$30,$C71=$E$30),J$30,0)+IF(AND($A$71=$C$31,$C71=$E$31),J$31,0)+IF(AND($A$71=$C$32,$C71=$E$32),J$32,0)+IF(AND($A$71=$C$33,$C71=$E$33),J$33,0)+IF(AND($A$71=$C$34,$C71=$E$34),J$34,0)+IF(AND($A$71=$C$35,$C71=$E$35),J$35,0)+IF(AND($A$71=$C$36,$C71=$E$36),J$36,0)+IF(AND($A$71=$C$37,$C71=$E$37),J$37,0)+IF(AND($A$71=$C$38,$C71=$E$38),J$38,0)+IF(AND($A$71=$C$39,$C71=$E$39),J$39,0)+IF(AND($A$71=$C$40,$C71=$E$40),J$40,0)+IF(AND($A$71=$C$41,$C71=$E$41),J$41,0)+IF(AND($A$71=$C$42,$C71=$E$42),J$42,0)+IF(AND($A$71=$C$43,$C71=$E$43),J$43,0)+IF(AND($A$71=$C$44,$C71=$E$44),J$44,0)+IF(AND($A$71=$C$45,$C71=$E$45),J$45,0)+IF(AND($A$71=$C$46,$C71=$E$46),J$46,0)</f>
        <v>0</v>
      </c>
      <c r="F71" s="129">
        <f>IF(AND($A$71=$C$23,$C71=$E$23),K$23,0)+IF(AND($A$71=$C$24,$C71=$E$24),K$24,0)+IF(AND($A$71=$C$25,$C71=$E$25),K$25,0)+IF(AND($A$71=$C$26,$C71=$E$26),K$26,0)+IF(AND($A$71=$C$27,$C71=$E$27),K$27,0)+IF(AND($A$71=$C$28,$C71=$E$28),K$28,0)+IF(AND($A$71=$C$29,$C71=$E$29),K$29,0)+IF(AND($A$71=$C$30,$C71=$E$30),K$30,0)+IF(AND($A$71=$C$31,$C71=$E$31),K$31,0)+IF(AND($A$71=$C$32,$C71=$E$32),K$32,0)+IF(AND($A$71=$C$33,$C71=$E$33),K$33,0)+IF(AND($A$71=$C$34,$C71=$E$34),K$34,0)+IF(AND($A$71=$C$35,$C71=$E$35),K$35,0)+IF(AND($A$71=$C$36,$C71=$E$36),K$36,0)+IF(AND($A$71=$C$37,$C71=$E$37),K$37,0)+IF(AND($A$71=$C$38,$C71=$E$38),K$38,0)+IF(AND($A$71=$C$39,$C71=$E$39),K$39,0)+IF(AND($A$71=$C$40,$C71=$E$40),K$40,0)+IF(AND($A$71=$C$41,$C71=$E$41),K$41,0)+IF(AND($A$71=$C$42,$C71=$E$42),K$42,0)+IF(AND($A$71=$C$43,$C71=$E$43),K$43,0)+IF(AND($A$71=$C$44,$C71=$E$44),K$44,0)+IF(AND($A$71=$C$45,$C71=$E$45),K$45,0)+IF(AND($A$71=$C$46,$C71=$E$46),K$46,0)</f>
        <v>0</v>
      </c>
      <c r="G71" s="118"/>
      <c r="H71" s="119"/>
      <c r="I71" s="119"/>
      <c r="J71" s="118"/>
      <c r="K71" s="118"/>
    </row>
    <row r="72" spans="1:11" s="117" customFormat="1" ht="10.199999999999999" x14ac:dyDescent="0.2">
      <c r="A72" s="133"/>
      <c r="B72" s="136"/>
      <c r="C72" s="128" t="s">
        <v>130</v>
      </c>
      <c r="D72" s="129">
        <f t="shared" ref="D72:D88" si="4">IF(AND($A$71=$C$23,$C72=$E$23),I$23,0)+IF(AND($A$71=$C$24,$C72=$E$24),I$24,0)+IF(AND($A$71=$C$25,$C72=$E$25),I$25,0)+IF(AND($A$71=$C$26,$C72=$E$26),I$26,0)+IF(AND($A$71=$C$27,$C72=$E$27),I$27,0)+IF(AND($A$71=$C$28,$C72=$E$28),I$28,0)+IF(AND($A$71=$C$29,$C72=$E$29),I$29,0)+IF(AND($A$71=$C$30,$C72=$E$30),I$30,0)+IF(AND($A$71=$C$31,$C72=$E$31),I$31,0)+IF(AND($A$71=$C$32,$C72=$E$32),I$32,0)+IF(AND($A$71=$C$33,$C72=$E$33),I$33,0)+IF(AND($A$71=$C$34,$C72=$E$34),I$34,0)+IF(AND($A$71=$C$35,$C72=$E$35),I$35,0)+IF(AND($A$71=$C$36,$C72=$E$36),I$36,0)+IF(AND($A$71=$C$37,$C72=$E$37),I$37,0)+IF(AND($A$71=$C$38,$C72=$E$38),I$38,0)+IF(AND($A$71=$C$39,$C72=$E$39),I$39,0)+IF(AND($A$71=$C$40,$C72=$E$40),I$40,0)+IF(AND($A$71=$C$41,$C72=$E$41),I$41,0)+IF(AND($A$71=$C$42,$C72=$E$42),I$42,0)+IF(AND($A$71=$C$43,$C72=$E$43),I$43,0)+IF(AND($A$71=$C$44,$C72=$E$44),I$44,0)+IF(AND($A$71=$C$45,$C72=$E$45),I$45,0)+IF(AND($A$71=$C$46,$C72=$E$46),I$46,0)</f>
        <v>0</v>
      </c>
      <c r="E72" s="129">
        <f t="shared" ref="E72:E88" si="5">IF(AND($A$71=$C$23,$C72=$E$23),J$23,0)+IF(AND($A$71=$C$24,$C72=$E$24),J$24,0)+IF(AND($A$71=$C$25,$C72=$E$25),J$25,0)+IF(AND($A$71=$C$26,$C72=$E$26),J$26,0)+IF(AND($A$71=$C$27,$C72=$E$27),J$27,0)+IF(AND($A$71=$C$28,$C72=$E$28),J$28,0)+IF(AND($A$71=$C$29,$C72=$E$29),J$29,0)+IF(AND($A$71=$C$30,$C72=$E$30),J$30,0)+IF(AND($A$71=$C$31,$C72=$E$31),J$31,0)+IF(AND($A$71=$C$32,$C72=$E$32),J$32,0)+IF(AND($A$71=$C$33,$C72=$E$33),J$33,0)+IF(AND($A$71=$C$34,$C72=$E$34),J$34,0)+IF(AND($A$71=$C$35,$C72=$E$35),J$35,0)+IF(AND($A$71=$C$36,$C72=$E$36),J$36,0)+IF(AND($A$71=$C$37,$C72=$E$37),J$37,0)+IF(AND($A$71=$C$38,$C72=$E$38),J$38,0)+IF(AND($A$71=$C$39,$C72=$E$39),J$39,0)+IF(AND($A$71=$C$40,$C72=$E$40),J$40,0)+IF(AND($A$71=$C$41,$C72=$E$41),J$41,0)+IF(AND($A$71=$C$42,$C72=$E$42),J$42,0)+IF(AND($A$71=$C$43,$C72=$E$43),J$43,0)+IF(AND($A$71=$C$44,$C72=$E$44),J$44,0)+IF(AND($A$71=$C$45,$C72=$E$45),J$45,0)+IF(AND($A$71=$C$46,$C72=$E$46),J$46,0)</f>
        <v>0</v>
      </c>
      <c r="F72" s="129">
        <f t="shared" ref="F72:F88" si="6">IF(AND($A$71=$C$23,$C72=$E$23),K$23,0)+IF(AND($A$71=$C$24,$C72=$E$24),K$24,0)+IF(AND($A$71=$C$25,$C72=$E$25),K$25,0)+IF(AND($A$71=$C$26,$C72=$E$26),K$26,0)+IF(AND($A$71=$C$27,$C72=$E$27),K$27,0)+IF(AND($A$71=$C$28,$C72=$E$28),K$28,0)+IF(AND($A$71=$C$29,$C72=$E$29),K$29,0)+IF(AND($A$71=$C$30,$C72=$E$30),K$30,0)+IF(AND($A$71=$C$31,$C72=$E$31),K$31,0)+IF(AND($A$71=$C$32,$C72=$E$32),K$32,0)+IF(AND($A$71=$C$33,$C72=$E$33),K$33,0)+IF(AND($A$71=$C$34,$C72=$E$34),K$34,0)+IF(AND($A$71=$C$35,$C72=$E$35),K$35,0)+IF(AND($A$71=$C$36,$C72=$E$36),K$36,0)+IF(AND($A$71=$C$37,$C72=$E$37),K$37,0)+IF(AND($A$71=$C$38,$C72=$E$38),K$38,0)+IF(AND($A$71=$C$39,$C72=$E$39),K$39,0)+IF(AND($A$71=$C$40,$C72=$E$40),K$40,0)+IF(AND($A$71=$C$41,$C72=$E$41),K$41,0)+IF(AND($A$71=$C$42,$C72=$E$42),K$42,0)+IF(AND($A$71=$C$43,$C72=$E$43),K$43,0)+IF(AND($A$71=$C$44,$C72=$E$44),K$44,0)+IF(AND($A$71=$C$45,$C72=$E$45),K$45,0)+IF(AND($A$71=$C$46,$C72=$E$46),K$46,0)</f>
        <v>0</v>
      </c>
      <c r="G72" s="118"/>
      <c r="H72" s="119"/>
      <c r="I72" s="119"/>
      <c r="J72" s="118"/>
      <c r="K72" s="118"/>
    </row>
    <row r="73" spans="1:11" s="117" customFormat="1" ht="10.199999999999999" x14ac:dyDescent="0.2">
      <c r="A73" s="133"/>
      <c r="B73" s="136"/>
      <c r="C73" s="128" t="s">
        <v>131</v>
      </c>
      <c r="D73" s="129">
        <f t="shared" si="4"/>
        <v>0</v>
      </c>
      <c r="E73" s="129">
        <f t="shared" si="5"/>
        <v>0</v>
      </c>
      <c r="F73" s="129">
        <f t="shared" si="6"/>
        <v>0</v>
      </c>
      <c r="G73" s="118"/>
      <c r="H73" s="120"/>
      <c r="I73" s="120"/>
    </row>
    <row r="74" spans="1:11" s="117" customFormat="1" ht="10.199999999999999" x14ac:dyDescent="0.2">
      <c r="A74" s="133"/>
      <c r="B74" s="136"/>
      <c r="C74" s="128" t="s">
        <v>132</v>
      </c>
      <c r="D74" s="129">
        <f t="shared" si="4"/>
        <v>0</v>
      </c>
      <c r="E74" s="129">
        <f t="shared" si="5"/>
        <v>0</v>
      </c>
      <c r="F74" s="129">
        <f t="shared" si="6"/>
        <v>0</v>
      </c>
      <c r="H74" s="120"/>
      <c r="I74" s="120"/>
    </row>
    <row r="75" spans="1:11" s="117" customFormat="1" ht="10.199999999999999" x14ac:dyDescent="0.2">
      <c r="A75" s="133"/>
      <c r="B75" s="136"/>
      <c r="C75" s="128" t="s">
        <v>133</v>
      </c>
      <c r="D75" s="129">
        <f t="shared" si="4"/>
        <v>0</v>
      </c>
      <c r="E75" s="129">
        <f t="shared" si="5"/>
        <v>0</v>
      </c>
      <c r="F75" s="129">
        <f t="shared" si="6"/>
        <v>0</v>
      </c>
      <c r="H75" s="120"/>
      <c r="I75" s="120"/>
    </row>
    <row r="76" spans="1:11" s="117" customFormat="1" ht="10.199999999999999" x14ac:dyDescent="0.2">
      <c r="A76" s="133"/>
      <c r="B76" s="136"/>
      <c r="C76" s="128" t="s">
        <v>134</v>
      </c>
      <c r="D76" s="129">
        <f t="shared" si="4"/>
        <v>0</v>
      </c>
      <c r="E76" s="129">
        <f t="shared" si="5"/>
        <v>0</v>
      </c>
      <c r="F76" s="129">
        <f t="shared" si="6"/>
        <v>0</v>
      </c>
      <c r="H76" s="120"/>
      <c r="I76" s="120"/>
    </row>
    <row r="77" spans="1:11" s="117" customFormat="1" ht="10.199999999999999" x14ac:dyDescent="0.2">
      <c r="A77" s="133"/>
      <c r="B77" s="136"/>
      <c r="C77" s="128" t="s">
        <v>135</v>
      </c>
      <c r="D77" s="129">
        <f t="shared" si="4"/>
        <v>0</v>
      </c>
      <c r="E77" s="129">
        <f t="shared" si="5"/>
        <v>0</v>
      </c>
      <c r="F77" s="129">
        <f t="shared" si="6"/>
        <v>0</v>
      </c>
      <c r="H77" s="120"/>
      <c r="I77" s="120"/>
    </row>
    <row r="78" spans="1:11" s="117" customFormat="1" ht="10.199999999999999" x14ac:dyDescent="0.2">
      <c r="A78" s="133"/>
      <c r="B78" s="136"/>
      <c r="C78" s="128" t="s">
        <v>136</v>
      </c>
      <c r="D78" s="129">
        <f t="shared" si="4"/>
        <v>0</v>
      </c>
      <c r="E78" s="129">
        <f t="shared" si="5"/>
        <v>0</v>
      </c>
      <c r="F78" s="129">
        <f t="shared" si="6"/>
        <v>0</v>
      </c>
      <c r="H78" s="120"/>
      <c r="I78" s="120"/>
    </row>
    <row r="79" spans="1:11" s="117" customFormat="1" ht="10.199999999999999" x14ac:dyDescent="0.2">
      <c r="A79" s="133"/>
      <c r="B79" s="136"/>
      <c r="C79" s="128" t="s">
        <v>137</v>
      </c>
      <c r="D79" s="129">
        <f t="shared" si="4"/>
        <v>0</v>
      </c>
      <c r="E79" s="129">
        <f t="shared" si="5"/>
        <v>0</v>
      </c>
      <c r="F79" s="129">
        <f t="shared" si="6"/>
        <v>0</v>
      </c>
      <c r="H79" s="120"/>
      <c r="I79" s="120"/>
    </row>
    <row r="80" spans="1:11" s="117" customFormat="1" ht="10.199999999999999" x14ac:dyDescent="0.2">
      <c r="A80" s="133"/>
      <c r="B80" s="136"/>
      <c r="C80" s="128" t="s">
        <v>138</v>
      </c>
      <c r="D80" s="129">
        <f t="shared" si="4"/>
        <v>0</v>
      </c>
      <c r="E80" s="129">
        <f t="shared" si="5"/>
        <v>0</v>
      </c>
      <c r="F80" s="129">
        <f t="shared" si="6"/>
        <v>0</v>
      </c>
      <c r="H80" s="120"/>
      <c r="I80" s="120"/>
    </row>
    <row r="81" spans="1:9" s="117" customFormat="1" ht="10.199999999999999" x14ac:dyDescent="0.2">
      <c r="A81" s="133"/>
      <c r="B81" s="136"/>
      <c r="C81" s="128" t="s">
        <v>139</v>
      </c>
      <c r="D81" s="129">
        <f t="shared" si="4"/>
        <v>0</v>
      </c>
      <c r="E81" s="129">
        <f t="shared" si="5"/>
        <v>0</v>
      </c>
      <c r="F81" s="129">
        <f t="shared" si="6"/>
        <v>0</v>
      </c>
      <c r="H81" s="120"/>
      <c r="I81" s="120"/>
    </row>
    <row r="82" spans="1:9" s="117" customFormat="1" ht="10.199999999999999" x14ac:dyDescent="0.2">
      <c r="A82" s="133"/>
      <c r="B82" s="136"/>
      <c r="C82" s="128" t="s">
        <v>140</v>
      </c>
      <c r="D82" s="129">
        <f t="shared" si="4"/>
        <v>0</v>
      </c>
      <c r="E82" s="129">
        <f t="shared" si="5"/>
        <v>0</v>
      </c>
      <c r="F82" s="129">
        <f t="shared" si="6"/>
        <v>0</v>
      </c>
      <c r="H82" s="120"/>
      <c r="I82" s="120"/>
    </row>
    <row r="83" spans="1:9" s="117" customFormat="1" ht="10.199999999999999" x14ac:dyDescent="0.2">
      <c r="A83" s="133"/>
      <c r="B83" s="136"/>
      <c r="C83" s="128" t="s">
        <v>141</v>
      </c>
      <c r="D83" s="129">
        <f t="shared" si="4"/>
        <v>0</v>
      </c>
      <c r="E83" s="129">
        <f t="shared" si="5"/>
        <v>0</v>
      </c>
      <c r="F83" s="129">
        <f t="shared" si="6"/>
        <v>0</v>
      </c>
      <c r="H83" s="120"/>
      <c r="I83" s="120"/>
    </row>
    <row r="84" spans="1:9" s="117" customFormat="1" ht="10.199999999999999" x14ac:dyDescent="0.2">
      <c r="A84" s="133"/>
      <c r="B84" s="136"/>
      <c r="C84" s="128" t="s">
        <v>142</v>
      </c>
      <c r="D84" s="129">
        <f t="shared" si="4"/>
        <v>0</v>
      </c>
      <c r="E84" s="129">
        <f t="shared" si="5"/>
        <v>0</v>
      </c>
      <c r="F84" s="129">
        <f t="shared" si="6"/>
        <v>0</v>
      </c>
      <c r="H84" s="120"/>
      <c r="I84" s="120"/>
    </row>
    <row r="85" spans="1:9" s="117" customFormat="1" ht="10.199999999999999" x14ac:dyDescent="0.2">
      <c r="A85" s="133"/>
      <c r="B85" s="136"/>
      <c r="C85" s="128" t="s">
        <v>143</v>
      </c>
      <c r="D85" s="129">
        <f t="shared" si="4"/>
        <v>0</v>
      </c>
      <c r="E85" s="129">
        <f t="shared" si="5"/>
        <v>0</v>
      </c>
      <c r="F85" s="129">
        <f t="shared" si="6"/>
        <v>0</v>
      </c>
      <c r="H85" s="120"/>
      <c r="I85" s="120"/>
    </row>
    <row r="86" spans="1:9" s="117" customFormat="1" ht="10.199999999999999" x14ac:dyDescent="0.2">
      <c r="A86" s="133"/>
      <c r="B86" s="136"/>
      <c r="C86" s="128" t="s">
        <v>144</v>
      </c>
      <c r="D86" s="129">
        <f t="shared" si="4"/>
        <v>0</v>
      </c>
      <c r="E86" s="129">
        <f t="shared" si="5"/>
        <v>0</v>
      </c>
      <c r="F86" s="129">
        <f t="shared" si="6"/>
        <v>0</v>
      </c>
      <c r="H86" s="120"/>
      <c r="I86" s="120"/>
    </row>
    <row r="87" spans="1:9" s="117" customFormat="1" ht="10.199999999999999" x14ac:dyDescent="0.2">
      <c r="A87" s="133"/>
      <c r="B87" s="136"/>
      <c r="C87" s="128" t="s">
        <v>145</v>
      </c>
      <c r="D87" s="129">
        <f t="shared" si="4"/>
        <v>0</v>
      </c>
      <c r="E87" s="129">
        <f t="shared" si="5"/>
        <v>0</v>
      </c>
      <c r="F87" s="129">
        <f t="shared" si="6"/>
        <v>0</v>
      </c>
      <c r="H87" s="120"/>
      <c r="I87" s="120"/>
    </row>
    <row r="88" spans="1:9" s="117" customFormat="1" ht="10.199999999999999" x14ac:dyDescent="0.2">
      <c r="A88" s="133"/>
      <c r="B88" s="137"/>
      <c r="C88" s="128" t="s">
        <v>55</v>
      </c>
      <c r="D88" s="129">
        <f t="shared" si="4"/>
        <v>0</v>
      </c>
      <c r="E88" s="129">
        <f t="shared" si="5"/>
        <v>0</v>
      </c>
      <c r="F88" s="129">
        <f t="shared" si="6"/>
        <v>0</v>
      </c>
      <c r="H88" s="120"/>
      <c r="I88" s="120"/>
    </row>
    <row r="89" spans="1:9" x14ac:dyDescent="0.3">
      <c r="A89" s="134"/>
      <c r="B89" s="72" t="s">
        <v>17</v>
      </c>
      <c r="C89" s="73"/>
      <c r="D89" s="74">
        <f>SUM(D71:D88)</f>
        <v>0</v>
      </c>
      <c r="E89" s="74">
        <f t="shared" ref="E89:F89" si="7">SUM(E71:E88)</f>
        <v>0</v>
      </c>
      <c r="F89" s="74">
        <f t="shared" si="7"/>
        <v>0</v>
      </c>
    </row>
    <row r="90" spans="1:9" s="117" customFormat="1" ht="10.199999999999999" x14ac:dyDescent="0.2">
      <c r="A90" s="132">
        <f>A17</f>
        <v>0</v>
      </c>
      <c r="B90" s="135" t="s">
        <v>51</v>
      </c>
      <c r="C90" s="128" t="s">
        <v>129</v>
      </c>
      <c r="D90" s="129">
        <f>IF(AND($A$90=$C$23,$C90=$E$23),I$23,0)+IF(AND($A$90=$C$24,$C90=$E$24),I$24,0)+IF(AND($A$90=$C$25,$C90=$E$25),I$25,0)+IF(AND($A$90=$C$26,$C90=$E$26),I$26,0)+IF(AND($A$90=$C$27,$C90=$E$27),I$27,0)+IF(AND($A$90=$C$28,$C90=$E$28),I$28,0)+IF(AND($A$90=$C$29,$C90=$E$29),I$29,0)+IF(AND($A$90=$C$30,$C90=$E$30),I$30,0)+IF(AND($A$90=$C$31,$C90=$E$31),I$31,0)+IF(AND($A$90=$C$32,$C90=$E$32),I$32,0)+IF(AND($A$90=$C$33,$C90=$E$33),I$33,0)+IF(AND($A$90=$C$34,$C90=$E$34),I$34,0)+IF(AND($A$90=$C$35,$C90=$E$35),I$35,0)+IF(AND($A$90=$C$36,$C90=$E$36),I$36,0)+IF(AND($A$90=$C$37,$C90=$E$37),I$37,0)+IF(AND($A$90=$C$38,$C90=$E$38),I$38,0)+IF(AND($A$90=$C$39,$C90=$E$39),I$39,0)+IF(AND($A$90=$C$40,$C90=$E$40),I$40,0)+IF(AND($A$90=$C$41,$C90=$E$41),I$41,0)+IF(AND($A$90=$C$42,$C90=$E$42),I$42,0)+IF(AND($A$90=$C$43,$C90=$E$43),I$43,0)+IF(AND($A$90=$C$44,$C90=$E$44),I$44,0)+IF(AND($A$90=$C$45,$C90=$E$45),I$45,0)+IF(AND($A$90=$C$46,$C90=$E$46),I$46,0)</f>
        <v>0</v>
      </c>
      <c r="E90" s="129">
        <f>IF(AND($A$90=$C$23,$C90=$E$23),J$23,0)+IF(AND($A$90=$C$24,$C90=$E$24),J$24,0)+IF(AND($A$90=$C$25,$C90=$E$25),J$25,0)+IF(AND($A$90=$C$26,$C90=$E$26),J$26,0)+IF(AND($A$90=$C$27,$C90=$E$27),J$27,0)+IF(AND($A$90=$C$28,$C90=$E$28),J$28,0)+IF(AND($A$90=$C$29,$C90=$E$29),J$29,0)+IF(AND($A$90=$C$30,$C90=$E$30),J$30,0)+IF(AND($A$90=$C$31,$C90=$E$31),J$31,0)+IF(AND($A$90=$C$32,$C90=$E$32),J$32,0)+IF(AND($A$90=$C$33,$C90=$E$33),J$33,0)+IF(AND($A$90=$C$34,$C90=$E$34),J$34,0)+IF(AND($A$90=$C$35,$C90=$E$35),J$35,0)+IF(AND($A$90=$C$36,$C90=$E$36),J$36,0)+IF(AND($A$90=$C$37,$C90=$E$37),J$37,0)+IF(AND($A$90=$C$38,$C90=$E$38),J$38,0)+IF(AND($A$90=$C$39,$C90=$E$39),J$39,0)+IF(AND($A$90=$C$40,$C90=$E$40),J$40,0)+IF(AND($A$90=$C$41,$C90=$E$41),J$41,0)+IF(AND($A$90=$C$42,$C90=$E$42),J$42,0)+IF(AND($A$90=$C$43,$C90=$E$43),J$43,0)+IF(AND($A$90=$C$44,$C90=$E$44),J$44,0)+IF(AND($A$90=$C$45,$C90=$E$45),J$45,0)+IF(AND($A$90=$C$46,$C90=$E$46),J$46,0)</f>
        <v>0</v>
      </c>
      <c r="F90" s="129">
        <f>IF(AND($A$90=$C$23,$C90=$E$23),K$23,0)+IF(AND($A$90=$C$24,$C90=$E$24),K$24,0)+IF(AND($A$90=$C$25,$C90=$E$25),K$25,0)+IF(AND($A$90=$C$26,$C90=$E$26),K$26,0)+IF(AND($A$90=$C$27,$C90=$E$27),K$27,0)+IF(AND($A$90=$C$28,$C90=$E$28),K$28,0)+IF(AND($A$90=$C$29,$C90=$E$29),K$29,0)+IF(AND($A$90=$C$30,$C90=$E$30),K$30,0)+IF(AND($A$90=$C$31,$C90=$E$31),K$31,0)+IF(AND($A$90=$C$32,$C90=$E$32),K$32,0)+IF(AND($A$90=$C$33,$C90=$E$33),K$33,0)+IF(AND($A$90=$C$34,$C90=$E$34),K$34,0)+IF(AND($A$90=$C$35,$C90=$E$35),K$35,0)+IF(AND($A$90=$C$36,$C90=$E$36),K$36,0)+IF(AND($A$90=$C$37,$C90=$E$37),K$37,0)+IF(AND($A$90=$C$38,$C90=$E$38),K$38,0)+IF(AND($A$90=$C$39,$C90=$E$39),K$39,0)+IF(AND($A$90=$C$40,$C90=$E$40),K$40,0)+IF(AND($A$90=$C$41,$C90=$E$41),K$41,0)+IF(AND($A$90=$C$42,$C90=$E$42),K$42,0)+IF(AND($A$90=$C$43,$C90=$E$43),K$43,0)+IF(AND($A$90=$C$44,$C90=$E$44),K$44,0)+IF(AND($A$90=$C$45,$C90=$E$45),K$45,0)+IF(AND($A$90=$C$46,$C90=$E$46),K$46,0)</f>
        <v>0</v>
      </c>
      <c r="H90" s="120"/>
      <c r="I90" s="120"/>
    </row>
    <row r="91" spans="1:9" s="117" customFormat="1" ht="10.199999999999999" x14ac:dyDescent="0.2">
      <c r="A91" s="133"/>
      <c r="B91" s="136"/>
      <c r="C91" s="128" t="s">
        <v>130</v>
      </c>
      <c r="D91" s="129">
        <f t="shared" ref="D91:D107" si="8">IF(AND($A$90=$C$23,$C91=$E$23),I$23,0)+IF(AND($A$90=$C$24,$C91=$E$24),I$24,0)+IF(AND($A$90=$C$25,$C91=$E$25),I$25,0)+IF(AND($A$90=$C$26,$C91=$E$26),I$26,0)+IF(AND($A$90=$C$27,$C91=$E$27),I$27,0)+IF(AND($A$90=$C$28,$C91=$E$28),I$28,0)+IF(AND($A$90=$C$29,$C91=$E$29),I$29,0)+IF(AND($A$90=$C$30,$C91=$E$30),I$30,0)+IF(AND($A$90=$C$31,$C91=$E$31),I$31,0)+IF(AND($A$90=$C$32,$C91=$E$32),I$32,0)+IF(AND($A$90=$C$33,$C91=$E$33),I$33,0)+IF(AND($A$90=$C$34,$C91=$E$34),I$34,0)+IF(AND($A$90=$C$35,$C91=$E$35),I$35,0)+IF(AND($A$90=$C$36,$C91=$E$36),I$36,0)+IF(AND($A$90=$C$37,$C91=$E$37),I$37,0)+IF(AND($A$90=$C$38,$C91=$E$38),I$38,0)+IF(AND($A$90=$C$39,$C91=$E$39),I$39,0)+IF(AND($A$90=$C$40,$C91=$E$40),I$40,0)+IF(AND($A$90=$C$41,$C91=$E$41),I$41,0)+IF(AND($A$90=$C$42,$C91=$E$42),I$42,0)+IF(AND($A$90=$C$43,$C91=$E$43),I$43,0)+IF(AND($A$90=$C$44,$C91=$E$44),I$44,0)+IF(AND($A$90=$C$45,$C91=$E$45),I$45,0)+IF(AND($A$90=$C$46,$C91=$E$46),I$46,0)</f>
        <v>0</v>
      </c>
      <c r="E91" s="129">
        <f t="shared" ref="E91:E107" si="9">IF(AND($A$90=$C$23,$C91=$E$23),J$23,0)+IF(AND($A$90=$C$24,$C91=$E$24),J$24,0)+IF(AND($A$90=$C$25,$C91=$E$25),J$25,0)+IF(AND($A$90=$C$26,$C91=$E$26),J$26,0)+IF(AND($A$90=$C$27,$C91=$E$27),J$27,0)+IF(AND($A$90=$C$28,$C91=$E$28),J$28,0)+IF(AND($A$90=$C$29,$C91=$E$29),J$29,0)+IF(AND($A$90=$C$30,$C91=$E$30),J$30,0)+IF(AND($A$90=$C$31,$C91=$E$31),J$31,0)+IF(AND($A$90=$C$32,$C91=$E$32),J$32,0)+IF(AND($A$90=$C$33,$C91=$E$33),J$33,0)+IF(AND($A$90=$C$34,$C91=$E$34),J$34,0)+IF(AND($A$90=$C$35,$C91=$E$35),J$35,0)+IF(AND($A$90=$C$36,$C91=$E$36),J$36,0)+IF(AND($A$90=$C$37,$C91=$E$37),J$37,0)+IF(AND($A$90=$C$38,$C91=$E$38),J$38,0)+IF(AND($A$90=$C$39,$C91=$E$39),J$39,0)+IF(AND($A$90=$C$40,$C91=$E$40),J$40,0)+IF(AND($A$90=$C$41,$C91=$E$41),J$41,0)+IF(AND($A$90=$C$42,$C91=$E$42),J$42,0)+IF(AND($A$90=$C$43,$C91=$E$43),J$43,0)+IF(AND($A$90=$C$44,$C91=$E$44),J$44,0)+IF(AND($A$90=$C$45,$C91=$E$45),J$45,0)+IF(AND($A$90=$C$46,$C91=$E$46),J$46,0)</f>
        <v>0</v>
      </c>
      <c r="F91" s="129">
        <f t="shared" ref="F91:F107" si="10">IF(AND($A$90=$C$23,$C91=$E$23),K$23,0)+IF(AND($A$90=$C$24,$C91=$E$24),K$24,0)+IF(AND($A$90=$C$25,$C91=$E$25),K$25,0)+IF(AND($A$90=$C$26,$C91=$E$26),K$26,0)+IF(AND($A$90=$C$27,$C91=$E$27),K$27,0)+IF(AND($A$90=$C$28,$C91=$E$28),K$28,0)+IF(AND($A$90=$C$29,$C91=$E$29),K$29,0)+IF(AND($A$90=$C$30,$C91=$E$30),K$30,0)+IF(AND($A$90=$C$31,$C91=$E$31),K$31,0)+IF(AND($A$90=$C$32,$C91=$E$32),K$32,0)+IF(AND($A$90=$C$33,$C91=$E$33),K$33,0)+IF(AND($A$90=$C$34,$C91=$E$34),K$34,0)+IF(AND($A$90=$C$35,$C91=$E$35),K$35,0)+IF(AND($A$90=$C$36,$C91=$E$36),K$36,0)+IF(AND($A$90=$C$37,$C91=$E$37),K$37,0)+IF(AND($A$90=$C$38,$C91=$E$38),K$38,0)+IF(AND($A$90=$C$39,$C91=$E$39),K$39,0)+IF(AND($A$90=$C$40,$C91=$E$40),K$40,0)+IF(AND($A$90=$C$41,$C91=$E$41),K$41,0)+IF(AND($A$90=$C$42,$C91=$E$42),K$42,0)+IF(AND($A$90=$C$43,$C91=$E$43),K$43,0)+IF(AND($A$90=$C$44,$C91=$E$44),K$44,0)+IF(AND($A$90=$C$45,$C91=$E$45),K$45,0)+IF(AND($A$90=$C$46,$C91=$E$46),K$46,0)</f>
        <v>0</v>
      </c>
      <c r="H91" s="120"/>
      <c r="I91" s="120"/>
    </row>
    <row r="92" spans="1:9" s="117" customFormat="1" ht="10.199999999999999" x14ac:dyDescent="0.2">
      <c r="A92" s="133"/>
      <c r="B92" s="136"/>
      <c r="C92" s="128" t="s">
        <v>131</v>
      </c>
      <c r="D92" s="129">
        <f t="shared" si="8"/>
        <v>0</v>
      </c>
      <c r="E92" s="129">
        <f t="shared" si="9"/>
        <v>0</v>
      </c>
      <c r="F92" s="129">
        <f t="shared" si="10"/>
        <v>0</v>
      </c>
      <c r="H92" s="120"/>
      <c r="I92" s="120"/>
    </row>
    <row r="93" spans="1:9" s="117" customFormat="1" ht="10.199999999999999" x14ac:dyDescent="0.2">
      <c r="A93" s="133"/>
      <c r="B93" s="136"/>
      <c r="C93" s="128" t="s">
        <v>132</v>
      </c>
      <c r="D93" s="129">
        <f t="shared" si="8"/>
        <v>0</v>
      </c>
      <c r="E93" s="129">
        <f t="shared" si="9"/>
        <v>0</v>
      </c>
      <c r="F93" s="129">
        <f t="shared" si="10"/>
        <v>0</v>
      </c>
      <c r="H93" s="120"/>
      <c r="I93" s="120"/>
    </row>
    <row r="94" spans="1:9" s="117" customFormat="1" ht="10.199999999999999" x14ac:dyDescent="0.2">
      <c r="A94" s="133"/>
      <c r="B94" s="136"/>
      <c r="C94" s="128" t="s">
        <v>133</v>
      </c>
      <c r="D94" s="129">
        <f t="shared" si="8"/>
        <v>0</v>
      </c>
      <c r="E94" s="129">
        <f t="shared" si="9"/>
        <v>0</v>
      </c>
      <c r="F94" s="129">
        <f t="shared" si="10"/>
        <v>0</v>
      </c>
      <c r="H94" s="120"/>
      <c r="I94" s="120"/>
    </row>
    <row r="95" spans="1:9" s="117" customFormat="1" ht="10.199999999999999" x14ac:dyDescent="0.2">
      <c r="A95" s="133"/>
      <c r="B95" s="136"/>
      <c r="C95" s="128" t="s">
        <v>134</v>
      </c>
      <c r="D95" s="129">
        <f t="shared" si="8"/>
        <v>0</v>
      </c>
      <c r="E95" s="129">
        <f t="shared" si="9"/>
        <v>0</v>
      </c>
      <c r="F95" s="129">
        <f t="shared" si="10"/>
        <v>0</v>
      </c>
      <c r="H95" s="120"/>
      <c r="I95" s="120"/>
    </row>
    <row r="96" spans="1:9" s="117" customFormat="1" ht="10.199999999999999" x14ac:dyDescent="0.2">
      <c r="A96" s="133"/>
      <c r="B96" s="136"/>
      <c r="C96" s="128" t="s">
        <v>135</v>
      </c>
      <c r="D96" s="129">
        <f t="shared" si="8"/>
        <v>0</v>
      </c>
      <c r="E96" s="129">
        <f t="shared" si="9"/>
        <v>0</v>
      </c>
      <c r="F96" s="129">
        <f t="shared" si="10"/>
        <v>0</v>
      </c>
      <c r="H96" s="120"/>
      <c r="I96" s="120"/>
    </row>
    <row r="97" spans="1:9" s="117" customFormat="1" ht="10.199999999999999" x14ac:dyDescent="0.2">
      <c r="A97" s="133"/>
      <c r="B97" s="136"/>
      <c r="C97" s="128" t="s">
        <v>136</v>
      </c>
      <c r="D97" s="129">
        <f t="shared" si="8"/>
        <v>0</v>
      </c>
      <c r="E97" s="129">
        <f t="shared" si="9"/>
        <v>0</v>
      </c>
      <c r="F97" s="129">
        <f t="shared" si="10"/>
        <v>0</v>
      </c>
      <c r="H97" s="120"/>
      <c r="I97" s="120"/>
    </row>
    <row r="98" spans="1:9" s="117" customFormat="1" ht="10.199999999999999" x14ac:dyDescent="0.2">
      <c r="A98" s="133"/>
      <c r="B98" s="136"/>
      <c r="C98" s="128" t="s">
        <v>137</v>
      </c>
      <c r="D98" s="129">
        <f t="shared" si="8"/>
        <v>0</v>
      </c>
      <c r="E98" s="129">
        <f t="shared" si="9"/>
        <v>0</v>
      </c>
      <c r="F98" s="129">
        <f t="shared" si="10"/>
        <v>0</v>
      </c>
      <c r="H98" s="120"/>
      <c r="I98" s="120"/>
    </row>
    <row r="99" spans="1:9" s="117" customFormat="1" ht="10.199999999999999" x14ac:dyDescent="0.2">
      <c r="A99" s="133"/>
      <c r="B99" s="136"/>
      <c r="C99" s="128" t="s">
        <v>138</v>
      </c>
      <c r="D99" s="129">
        <f t="shared" si="8"/>
        <v>0</v>
      </c>
      <c r="E99" s="129">
        <f t="shared" si="9"/>
        <v>0</v>
      </c>
      <c r="F99" s="129">
        <f t="shared" si="10"/>
        <v>0</v>
      </c>
      <c r="H99" s="120"/>
      <c r="I99" s="120"/>
    </row>
    <row r="100" spans="1:9" s="117" customFormat="1" ht="10.199999999999999" x14ac:dyDescent="0.2">
      <c r="A100" s="133"/>
      <c r="B100" s="136"/>
      <c r="C100" s="128" t="s">
        <v>139</v>
      </c>
      <c r="D100" s="129">
        <f t="shared" si="8"/>
        <v>0</v>
      </c>
      <c r="E100" s="129">
        <f t="shared" si="9"/>
        <v>0</v>
      </c>
      <c r="F100" s="129">
        <f t="shared" si="10"/>
        <v>0</v>
      </c>
      <c r="H100" s="120"/>
      <c r="I100" s="120"/>
    </row>
    <row r="101" spans="1:9" s="117" customFormat="1" ht="10.199999999999999" x14ac:dyDescent="0.2">
      <c r="A101" s="133"/>
      <c r="B101" s="136"/>
      <c r="C101" s="128" t="s">
        <v>140</v>
      </c>
      <c r="D101" s="129">
        <f t="shared" si="8"/>
        <v>0</v>
      </c>
      <c r="E101" s="129">
        <f t="shared" si="9"/>
        <v>0</v>
      </c>
      <c r="F101" s="129">
        <f t="shared" si="10"/>
        <v>0</v>
      </c>
      <c r="H101" s="120"/>
      <c r="I101" s="120"/>
    </row>
    <row r="102" spans="1:9" s="117" customFormat="1" ht="10.199999999999999" x14ac:dyDescent="0.2">
      <c r="A102" s="133"/>
      <c r="B102" s="136"/>
      <c r="C102" s="128" t="s">
        <v>141</v>
      </c>
      <c r="D102" s="129">
        <f t="shared" si="8"/>
        <v>0</v>
      </c>
      <c r="E102" s="129">
        <f t="shared" si="9"/>
        <v>0</v>
      </c>
      <c r="F102" s="129">
        <f t="shared" si="10"/>
        <v>0</v>
      </c>
      <c r="H102" s="120"/>
      <c r="I102" s="120"/>
    </row>
    <row r="103" spans="1:9" s="117" customFormat="1" ht="10.199999999999999" x14ac:dyDescent="0.2">
      <c r="A103" s="133"/>
      <c r="B103" s="136"/>
      <c r="C103" s="128" t="s">
        <v>142</v>
      </c>
      <c r="D103" s="129">
        <f t="shared" si="8"/>
        <v>0</v>
      </c>
      <c r="E103" s="129">
        <f t="shared" si="9"/>
        <v>0</v>
      </c>
      <c r="F103" s="129">
        <f t="shared" si="10"/>
        <v>0</v>
      </c>
      <c r="H103" s="120"/>
      <c r="I103" s="120"/>
    </row>
    <row r="104" spans="1:9" s="117" customFormat="1" ht="10.199999999999999" x14ac:dyDescent="0.2">
      <c r="A104" s="133"/>
      <c r="B104" s="136"/>
      <c r="C104" s="128" t="s">
        <v>143</v>
      </c>
      <c r="D104" s="129">
        <f t="shared" si="8"/>
        <v>0</v>
      </c>
      <c r="E104" s="129">
        <f t="shared" si="9"/>
        <v>0</v>
      </c>
      <c r="F104" s="129">
        <f t="shared" si="10"/>
        <v>0</v>
      </c>
      <c r="H104" s="120"/>
      <c r="I104" s="120"/>
    </row>
    <row r="105" spans="1:9" s="117" customFormat="1" ht="10.199999999999999" x14ac:dyDescent="0.2">
      <c r="A105" s="133"/>
      <c r="B105" s="136"/>
      <c r="C105" s="128" t="s">
        <v>144</v>
      </c>
      <c r="D105" s="129">
        <f t="shared" si="8"/>
        <v>0</v>
      </c>
      <c r="E105" s="129">
        <f t="shared" si="9"/>
        <v>0</v>
      </c>
      <c r="F105" s="129">
        <f t="shared" si="10"/>
        <v>0</v>
      </c>
      <c r="H105" s="120"/>
      <c r="I105" s="120"/>
    </row>
    <row r="106" spans="1:9" s="117" customFormat="1" ht="10.199999999999999" x14ac:dyDescent="0.2">
      <c r="A106" s="133"/>
      <c r="B106" s="136"/>
      <c r="C106" s="128" t="s">
        <v>145</v>
      </c>
      <c r="D106" s="129">
        <f t="shared" si="8"/>
        <v>0</v>
      </c>
      <c r="E106" s="129">
        <f t="shared" si="9"/>
        <v>0</v>
      </c>
      <c r="F106" s="129">
        <f t="shared" si="10"/>
        <v>0</v>
      </c>
      <c r="H106" s="120"/>
      <c r="I106" s="120"/>
    </row>
    <row r="107" spans="1:9" s="117" customFormat="1" ht="10.199999999999999" x14ac:dyDescent="0.2">
      <c r="A107" s="133"/>
      <c r="B107" s="136"/>
      <c r="C107" s="128" t="s">
        <v>55</v>
      </c>
      <c r="D107" s="129">
        <f t="shared" si="8"/>
        <v>0</v>
      </c>
      <c r="E107" s="129">
        <f t="shared" si="9"/>
        <v>0</v>
      </c>
      <c r="F107" s="129">
        <f t="shared" si="10"/>
        <v>0</v>
      </c>
      <c r="H107" s="120"/>
      <c r="I107" s="120"/>
    </row>
    <row r="108" spans="1:9" x14ac:dyDescent="0.3">
      <c r="A108" s="134"/>
      <c r="B108" s="72" t="s">
        <v>17</v>
      </c>
      <c r="C108" s="73"/>
      <c r="D108" s="74">
        <f>SUM(D90:D107)</f>
        <v>0</v>
      </c>
      <c r="E108" s="74">
        <f>SUM(E90:E107)</f>
        <v>0</v>
      </c>
      <c r="F108" s="74">
        <f>SUM(F90:F107)</f>
        <v>0</v>
      </c>
    </row>
    <row r="109" spans="1:9" s="117" customFormat="1" ht="10.199999999999999" x14ac:dyDescent="0.2">
      <c r="A109" s="132">
        <f>A18</f>
        <v>0</v>
      </c>
      <c r="B109" s="135" t="s">
        <v>51</v>
      </c>
      <c r="C109" s="128" t="s">
        <v>129</v>
      </c>
      <c r="D109" s="129">
        <f>IF(AND($A$109=$C$23,$C109=$E$23),I$23,0)+IF(AND($A$109=$C$24,$C109=$E$24),I$24,0)+IF(AND($A$109=$C$25,$C109=$E$25),I$25,0)+IF(AND($A$109=$C$26,$C109=$E$26),I$26,0)+IF(AND($A$109=$C$27,$C109=$E$27),I$27,0)+IF(AND($A$109=$C$28,$C109=$E$28),I$28,0)+IF(AND($A$109=$C$29,$C109=$E$29),I$29,0)+IF(AND($A$109=$C$30,$C109=$E$30),I$30,0)+IF(AND($A$109=$C$31,$C109=$E$31),I$31,0)+IF(AND($A$109=$C$32,$C109=$E$32),I$32,0)+IF(AND($A$109=$C$33,$C109=$E$33),I$33,0)+IF(AND($A$109=$C$34,$C109=$E$34),I$34,0)+IF(AND($A$109=$C$35,$C109=$E$35),I$35,0)+IF(AND($A$109=$C$36,$C109=$E$36),I$36,0)+IF(AND($A$109=$C$37,$C109=$E$37),I$37,0)+IF(AND($A$109=$C$38,$C109=$E$38),I$38,0)+IF(AND($A$109=$C$39,$C109=$E$39),I$39,0)+IF(AND($A$109=$C$40,$C109=$E$40),I$40,0)+IF(AND($A$109=$C$41,$C109=$E$41),I$41,0)+IF(AND($A$109=$C$42,$C109=$E$42),I$42,0)+IF(AND($A$109=$C$43,$C109=$E$43),I$43,0)+IF(AND($A$109=$C$44,$C109=$E$44),I$44,0)+IF(AND($A$109=$C$45,$C109=$E$45),I$45,0)+IF(AND($A$109=$C$46,$C109=$E$46),I$46,0)</f>
        <v>0</v>
      </c>
      <c r="E109" s="129">
        <f>IF(AND($A$109=$C$23,$C109=$E$23),J$23,0)+IF(AND($A$109=$C$24,$C109=$E$24),J$24,0)+IF(AND($A$109=$C$25,$C109=$E$25),J$25,0)+IF(AND($A$109=$C$26,$C109=$E$26),J$26,0)+IF(AND($A$109=$C$27,$C109=$E$27),J$27,0)+IF(AND($A$109=$C$28,$C109=$E$28),J$28,0)+IF(AND($A$109=$C$29,$C109=$E$29),J$29,0)+IF(AND($A$109=$C$30,$C109=$E$30),J$30,0)+IF(AND($A$109=$C$31,$C109=$E$31),J$31,0)+IF(AND($A$109=$C$32,$C109=$E$32),J$32,0)+IF(AND($A$109=$C$33,$C109=$E$33),J$33,0)+IF(AND($A$109=$C$34,$C109=$E$34),J$34,0)+IF(AND($A$109=$C$35,$C109=$E$35),J$35,0)+IF(AND($A$109=$C$36,$C109=$E$36),J$36,0)+IF(AND($A$109=$C$37,$C109=$E$37),J$37,0)+IF(AND($A$109=$C$38,$C109=$E$38),J$38,0)+IF(AND($A$109=$C$39,$C109=$E$39),J$39,0)+IF(AND($A$109=$C$40,$C109=$E$40),J$40,0)+IF(AND($A$109=$C$41,$C109=$E$41),J$41,0)+IF(AND($A$109=$C$42,$C109=$E$42),J$42,0)+IF(AND($A$109=$C$43,$C109=$E$43),J$43,0)+IF(AND($A$109=$C$44,$C109=$E$44),J$44,0)+IF(AND($A$109=$C$45,$C109=$E$45),J$45,0)+IF(AND($A$109=$C$46,$C109=$E$46),J$46,0)</f>
        <v>0</v>
      </c>
      <c r="F109" s="129">
        <f>IF(AND($A$109=$C$23,$C109=$E$23),K$23,0)+IF(AND($A$109=$C$24,$C109=$E$24),K$24,0)+IF(AND($A$109=$C$25,$C109=$E$25),K$25,0)+IF(AND($A$109=$C$26,$C109=$E$26),K$26,0)+IF(AND($A$109=$C$27,$C109=$E$27),K$27,0)+IF(AND($A$109=$C$28,$C109=$E$28),K$28,0)+IF(AND($A$109=$C$29,$C109=$E$29),K$29,0)+IF(AND($A$109=$C$30,$C109=$E$30),K$30,0)+IF(AND($A$109=$C$31,$C109=$E$31),K$31,0)+IF(AND($A$109=$C$32,$C109=$E$32),K$32,0)+IF(AND($A$109=$C$33,$C109=$E$33),K$33,0)+IF(AND($A$109=$C$34,$C109=$E$34),K$34,0)+IF(AND($A$109=$C$35,$C109=$E$35),K$35,0)+IF(AND($A$109=$C$36,$C109=$E$36),K$36,0)+IF(AND($A$109=$C$37,$C109=$E$37),K$37,0)+IF(AND($A$109=$C$38,$C109=$E$38),K$38,0)+IF(AND($A$109=$C$39,$C109=$E$39),K$39,0)+IF(AND($A$109=$C$40,$C109=$E$40),K$40,0)+IF(AND($A$109=$C$41,$C109=$E$41),K$41,0)+IF(AND($A$109=$C$42,$C109=$E$42),K$42,0)+IF(AND($A$109=$C$43,$C109=$E$43),K$43,0)+IF(AND($A$109=$C$44,$C109=$E$44),K$44,0)+IF(AND($A$109=$C$45,$C109=$E$45),K$45,0)+IF(AND($A$109=$C$46,$C109=$E$46),K$46,0)</f>
        <v>0</v>
      </c>
      <c r="H109" s="120"/>
      <c r="I109" s="120"/>
    </row>
    <row r="110" spans="1:9" s="117" customFormat="1" ht="10.199999999999999" x14ac:dyDescent="0.2">
      <c r="A110" s="133"/>
      <c r="B110" s="136"/>
      <c r="C110" s="128" t="s">
        <v>130</v>
      </c>
      <c r="D110" s="129">
        <f t="shared" ref="D110:D126" si="11">IF(AND($A$109=$C$23,$C110=$E$23),I$23,0)+IF(AND($A$109=$C$24,$C110=$E$24),I$24,0)+IF(AND($A$109=$C$25,$C110=$E$25),I$25,0)+IF(AND($A$109=$C$26,$C110=$E$26),I$26,0)+IF(AND($A$109=$C$27,$C110=$E$27),I$27,0)+IF(AND($A$109=$C$28,$C110=$E$28),I$28,0)+IF(AND($A$109=$C$29,$C110=$E$29),I$29,0)+IF(AND($A$109=$C$30,$C110=$E$30),I$30,0)+IF(AND($A$109=$C$31,$C110=$E$31),I$31,0)+IF(AND($A$109=$C$32,$C110=$E$32),I$32,0)+IF(AND($A$109=$C$33,$C110=$E$33),I$33,0)+IF(AND($A$109=$C$34,$C110=$E$34),I$34,0)+IF(AND($A$109=$C$35,$C110=$E$35),I$35,0)+IF(AND($A$109=$C$36,$C110=$E$36),I$36,0)+IF(AND($A$109=$C$37,$C110=$E$37),I$37,0)+IF(AND($A$109=$C$38,$C110=$E$38),I$38,0)+IF(AND($A$109=$C$39,$C110=$E$39),I$39,0)+IF(AND($A$109=$C$40,$C110=$E$40),I$40,0)+IF(AND($A$109=$C$41,$C110=$E$41),I$41,0)+IF(AND($A$109=$C$42,$C110=$E$42),I$42,0)+IF(AND($A$109=$C$43,$C110=$E$43),I$43,0)+IF(AND($A$109=$C$44,$C110=$E$44),I$44,0)+IF(AND($A$109=$C$45,$C110=$E$45),I$45,0)+IF(AND($A$109=$C$46,$C110=$E$46),I$46,0)</f>
        <v>0</v>
      </c>
      <c r="E110" s="129">
        <f t="shared" ref="E110:E126" si="12">IF(AND($A$109=$C$23,$C110=$E$23),J$23,0)+IF(AND($A$109=$C$24,$C110=$E$24),J$24,0)+IF(AND($A$109=$C$25,$C110=$E$25),J$25,0)+IF(AND($A$109=$C$26,$C110=$E$26),J$26,0)+IF(AND($A$109=$C$27,$C110=$E$27),J$27,0)+IF(AND($A$109=$C$28,$C110=$E$28),J$28,0)+IF(AND($A$109=$C$29,$C110=$E$29),J$29,0)+IF(AND($A$109=$C$30,$C110=$E$30),J$30,0)+IF(AND($A$109=$C$31,$C110=$E$31),J$31,0)+IF(AND($A$109=$C$32,$C110=$E$32),J$32,0)+IF(AND($A$109=$C$33,$C110=$E$33),J$33,0)+IF(AND($A$109=$C$34,$C110=$E$34),J$34,0)+IF(AND($A$109=$C$35,$C110=$E$35),J$35,0)+IF(AND($A$109=$C$36,$C110=$E$36),J$36,0)+IF(AND($A$109=$C$37,$C110=$E$37),J$37,0)+IF(AND($A$109=$C$38,$C110=$E$38),J$38,0)+IF(AND($A$109=$C$39,$C110=$E$39),J$39,0)+IF(AND($A$109=$C$40,$C110=$E$40),J$40,0)+IF(AND($A$109=$C$41,$C110=$E$41),J$41,0)+IF(AND($A$109=$C$42,$C110=$E$42),J$42,0)+IF(AND($A$109=$C$43,$C110=$E$43),J$43,0)+IF(AND($A$109=$C$44,$C110=$E$44),J$44,0)+IF(AND($A$109=$C$45,$C110=$E$45),J$45,0)+IF(AND($A$109=$C$46,$C110=$E$46),J$46,0)</f>
        <v>0</v>
      </c>
      <c r="F110" s="129">
        <f t="shared" ref="F110:F126" si="13">IF(AND($A$109=$C$23,$C110=$E$23),K$23,0)+IF(AND($A$109=$C$24,$C110=$E$24),K$24,0)+IF(AND($A$109=$C$25,$C110=$E$25),K$25,0)+IF(AND($A$109=$C$26,$C110=$E$26),K$26,0)+IF(AND($A$109=$C$27,$C110=$E$27),K$27,0)+IF(AND($A$109=$C$28,$C110=$E$28),K$28,0)+IF(AND($A$109=$C$29,$C110=$E$29),K$29,0)+IF(AND($A$109=$C$30,$C110=$E$30),K$30,0)+IF(AND($A$109=$C$31,$C110=$E$31),K$31,0)+IF(AND($A$109=$C$32,$C110=$E$32),K$32,0)+IF(AND($A$109=$C$33,$C110=$E$33),K$33,0)+IF(AND($A$109=$C$34,$C110=$E$34),K$34,0)+IF(AND($A$109=$C$35,$C110=$E$35),K$35,0)+IF(AND($A$109=$C$36,$C110=$E$36),K$36,0)+IF(AND($A$109=$C$37,$C110=$E$37),K$37,0)+IF(AND($A$109=$C$38,$C110=$E$38),K$38,0)+IF(AND($A$109=$C$39,$C110=$E$39),K$39,0)+IF(AND($A$109=$C$40,$C110=$E$40),K$40,0)+IF(AND($A$109=$C$41,$C110=$E$41),K$41,0)+IF(AND($A$109=$C$42,$C110=$E$42),K$42,0)+IF(AND($A$109=$C$43,$C110=$E$43),K$43,0)+IF(AND($A$109=$C$44,$C110=$E$44),K$44,0)+IF(AND($A$109=$C$45,$C110=$E$45),K$45,0)+IF(AND($A$109=$C$46,$C110=$E$46),K$46,0)</f>
        <v>0</v>
      </c>
      <c r="H110" s="120"/>
      <c r="I110" s="120"/>
    </row>
    <row r="111" spans="1:9" s="117" customFormat="1" ht="10.199999999999999" x14ac:dyDescent="0.2">
      <c r="A111" s="133"/>
      <c r="B111" s="136"/>
      <c r="C111" s="128" t="s">
        <v>131</v>
      </c>
      <c r="D111" s="129">
        <f t="shared" si="11"/>
        <v>0</v>
      </c>
      <c r="E111" s="129">
        <f t="shared" si="12"/>
        <v>0</v>
      </c>
      <c r="F111" s="129">
        <f t="shared" si="13"/>
        <v>0</v>
      </c>
      <c r="H111" s="120"/>
      <c r="I111" s="120"/>
    </row>
    <row r="112" spans="1:9" s="117" customFormat="1" ht="10.199999999999999" x14ac:dyDescent="0.2">
      <c r="A112" s="133"/>
      <c r="B112" s="136"/>
      <c r="C112" s="128" t="s">
        <v>132</v>
      </c>
      <c r="D112" s="129">
        <f t="shared" si="11"/>
        <v>0</v>
      </c>
      <c r="E112" s="129">
        <f t="shared" si="12"/>
        <v>0</v>
      </c>
      <c r="F112" s="129">
        <f t="shared" si="13"/>
        <v>0</v>
      </c>
      <c r="H112" s="120"/>
      <c r="I112" s="120"/>
    </row>
    <row r="113" spans="1:9" s="117" customFormat="1" ht="10.199999999999999" x14ac:dyDescent="0.2">
      <c r="A113" s="133"/>
      <c r="B113" s="136"/>
      <c r="C113" s="128" t="s">
        <v>133</v>
      </c>
      <c r="D113" s="129">
        <f t="shared" si="11"/>
        <v>0</v>
      </c>
      <c r="E113" s="129">
        <f t="shared" si="12"/>
        <v>0</v>
      </c>
      <c r="F113" s="129">
        <f t="shared" si="13"/>
        <v>0</v>
      </c>
      <c r="H113" s="120"/>
      <c r="I113" s="120"/>
    </row>
    <row r="114" spans="1:9" s="117" customFormat="1" ht="10.199999999999999" x14ac:dyDescent="0.2">
      <c r="A114" s="133"/>
      <c r="B114" s="136"/>
      <c r="C114" s="128" t="s">
        <v>134</v>
      </c>
      <c r="D114" s="129">
        <f t="shared" si="11"/>
        <v>0</v>
      </c>
      <c r="E114" s="129">
        <f t="shared" si="12"/>
        <v>0</v>
      </c>
      <c r="F114" s="129">
        <f t="shared" si="13"/>
        <v>0</v>
      </c>
      <c r="H114" s="120"/>
      <c r="I114" s="120"/>
    </row>
    <row r="115" spans="1:9" s="117" customFormat="1" ht="10.199999999999999" x14ac:dyDescent="0.2">
      <c r="A115" s="133"/>
      <c r="B115" s="136"/>
      <c r="C115" s="128" t="s">
        <v>135</v>
      </c>
      <c r="D115" s="129">
        <f t="shared" si="11"/>
        <v>0</v>
      </c>
      <c r="E115" s="129">
        <f t="shared" si="12"/>
        <v>0</v>
      </c>
      <c r="F115" s="129">
        <f t="shared" si="13"/>
        <v>0</v>
      </c>
      <c r="H115" s="120"/>
      <c r="I115" s="120"/>
    </row>
    <row r="116" spans="1:9" s="117" customFormat="1" ht="10.199999999999999" x14ac:dyDescent="0.2">
      <c r="A116" s="133"/>
      <c r="B116" s="136"/>
      <c r="C116" s="128" t="s">
        <v>136</v>
      </c>
      <c r="D116" s="129">
        <f t="shared" si="11"/>
        <v>0</v>
      </c>
      <c r="E116" s="129">
        <f t="shared" si="12"/>
        <v>0</v>
      </c>
      <c r="F116" s="129">
        <f t="shared" si="13"/>
        <v>0</v>
      </c>
      <c r="H116" s="120"/>
      <c r="I116" s="120"/>
    </row>
    <row r="117" spans="1:9" s="117" customFormat="1" ht="10.199999999999999" x14ac:dyDescent="0.2">
      <c r="A117" s="133"/>
      <c r="B117" s="136"/>
      <c r="C117" s="128" t="s">
        <v>137</v>
      </c>
      <c r="D117" s="129">
        <f t="shared" si="11"/>
        <v>0</v>
      </c>
      <c r="E117" s="129">
        <f t="shared" si="12"/>
        <v>0</v>
      </c>
      <c r="F117" s="129">
        <f t="shared" si="13"/>
        <v>0</v>
      </c>
      <c r="H117" s="120"/>
      <c r="I117" s="120"/>
    </row>
    <row r="118" spans="1:9" s="117" customFormat="1" ht="10.199999999999999" x14ac:dyDescent="0.2">
      <c r="A118" s="133"/>
      <c r="B118" s="136"/>
      <c r="C118" s="128" t="s">
        <v>138</v>
      </c>
      <c r="D118" s="129">
        <f t="shared" si="11"/>
        <v>0</v>
      </c>
      <c r="E118" s="129">
        <f t="shared" si="12"/>
        <v>0</v>
      </c>
      <c r="F118" s="129">
        <f t="shared" si="13"/>
        <v>0</v>
      </c>
      <c r="H118" s="120"/>
      <c r="I118" s="120"/>
    </row>
    <row r="119" spans="1:9" s="117" customFormat="1" ht="10.199999999999999" x14ac:dyDescent="0.2">
      <c r="A119" s="133"/>
      <c r="B119" s="136"/>
      <c r="C119" s="128" t="s">
        <v>139</v>
      </c>
      <c r="D119" s="129">
        <f t="shared" si="11"/>
        <v>0</v>
      </c>
      <c r="E119" s="129">
        <f t="shared" si="12"/>
        <v>0</v>
      </c>
      <c r="F119" s="129">
        <f t="shared" si="13"/>
        <v>0</v>
      </c>
      <c r="H119" s="120"/>
      <c r="I119" s="120"/>
    </row>
    <row r="120" spans="1:9" s="117" customFormat="1" ht="10.199999999999999" x14ac:dyDescent="0.2">
      <c r="A120" s="133"/>
      <c r="B120" s="136"/>
      <c r="C120" s="128" t="s">
        <v>140</v>
      </c>
      <c r="D120" s="129">
        <f t="shared" si="11"/>
        <v>0</v>
      </c>
      <c r="E120" s="129">
        <f t="shared" si="12"/>
        <v>0</v>
      </c>
      <c r="F120" s="129">
        <f t="shared" si="13"/>
        <v>0</v>
      </c>
      <c r="H120" s="120"/>
      <c r="I120" s="120"/>
    </row>
    <row r="121" spans="1:9" s="117" customFormat="1" ht="10.199999999999999" x14ac:dyDescent="0.2">
      <c r="A121" s="133"/>
      <c r="B121" s="136"/>
      <c r="C121" s="128" t="s">
        <v>141</v>
      </c>
      <c r="D121" s="129">
        <f t="shared" si="11"/>
        <v>0</v>
      </c>
      <c r="E121" s="129">
        <f t="shared" si="12"/>
        <v>0</v>
      </c>
      <c r="F121" s="129">
        <f t="shared" si="13"/>
        <v>0</v>
      </c>
      <c r="H121" s="120"/>
      <c r="I121" s="120"/>
    </row>
    <row r="122" spans="1:9" s="117" customFormat="1" ht="10.199999999999999" x14ac:dyDescent="0.2">
      <c r="A122" s="133"/>
      <c r="B122" s="136"/>
      <c r="C122" s="128" t="s">
        <v>142</v>
      </c>
      <c r="D122" s="129">
        <f t="shared" si="11"/>
        <v>0</v>
      </c>
      <c r="E122" s="129">
        <f t="shared" si="12"/>
        <v>0</v>
      </c>
      <c r="F122" s="129">
        <f t="shared" si="13"/>
        <v>0</v>
      </c>
      <c r="H122" s="120"/>
      <c r="I122" s="120"/>
    </row>
    <row r="123" spans="1:9" s="117" customFormat="1" ht="10.199999999999999" x14ac:dyDescent="0.2">
      <c r="A123" s="133"/>
      <c r="B123" s="136"/>
      <c r="C123" s="128" t="s">
        <v>143</v>
      </c>
      <c r="D123" s="129">
        <f t="shared" si="11"/>
        <v>0</v>
      </c>
      <c r="E123" s="129">
        <f t="shared" si="12"/>
        <v>0</v>
      </c>
      <c r="F123" s="129">
        <f t="shared" si="13"/>
        <v>0</v>
      </c>
      <c r="H123" s="120"/>
      <c r="I123" s="120"/>
    </row>
    <row r="124" spans="1:9" s="117" customFormat="1" ht="10.199999999999999" x14ac:dyDescent="0.2">
      <c r="A124" s="133"/>
      <c r="B124" s="136"/>
      <c r="C124" s="128" t="s">
        <v>144</v>
      </c>
      <c r="D124" s="129">
        <f t="shared" si="11"/>
        <v>0</v>
      </c>
      <c r="E124" s="129">
        <f t="shared" si="12"/>
        <v>0</v>
      </c>
      <c r="F124" s="129">
        <f t="shared" si="13"/>
        <v>0</v>
      </c>
      <c r="H124" s="120"/>
      <c r="I124" s="120"/>
    </row>
    <row r="125" spans="1:9" s="117" customFormat="1" ht="10.199999999999999" x14ac:dyDescent="0.2">
      <c r="A125" s="133"/>
      <c r="B125" s="136"/>
      <c r="C125" s="128" t="s">
        <v>145</v>
      </c>
      <c r="D125" s="129">
        <f t="shared" si="11"/>
        <v>0</v>
      </c>
      <c r="E125" s="129">
        <f t="shared" si="12"/>
        <v>0</v>
      </c>
      <c r="F125" s="129">
        <f t="shared" si="13"/>
        <v>0</v>
      </c>
      <c r="H125" s="120"/>
      <c r="I125" s="120"/>
    </row>
    <row r="126" spans="1:9" s="117" customFormat="1" ht="10.199999999999999" x14ac:dyDescent="0.2">
      <c r="A126" s="133"/>
      <c r="B126" s="137"/>
      <c r="C126" s="128" t="s">
        <v>55</v>
      </c>
      <c r="D126" s="129">
        <f t="shared" si="11"/>
        <v>0</v>
      </c>
      <c r="E126" s="129">
        <f t="shared" si="12"/>
        <v>0</v>
      </c>
      <c r="F126" s="129">
        <f t="shared" si="13"/>
        <v>0</v>
      </c>
      <c r="H126" s="120"/>
      <c r="I126" s="120"/>
    </row>
    <row r="127" spans="1:9" x14ac:dyDescent="0.3">
      <c r="A127" s="134"/>
      <c r="B127" s="72" t="s">
        <v>17</v>
      </c>
      <c r="C127" s="73"/>
      <c r="D127" s="74">
        <f>SUM(D109:D126)</f>
        <v>0</v>
      </c>
      <c r="E127" s="74">
        <f t="shared" ref="E127:F127" si="14">SUM(E109:E126)</f>
        <v>0</v>
      </c>
      <c r="F127" s="74">
        <f t="shared" si="14"/>
        <v>0</v>
      </c>
    </row>
    <row r="128" spans="1:9" x14ac:dyDescent="0.3">
      <c r="A128" s="69"/>
      <c r="B128" s="69"/>
      <c r="C128" s="69"/>
      <c r="D128" t="str">
        <f>IF(SUM(D127,D108,D89,D70)=I47,"TRUE","FALSE")</f>
        <v>TRUE</v>
      </c>
      <c r="E128" t="str">
        <f>IF(SUM(E127,E108,E89,E70)=J47,"TRUE","FALSE")</f>
        <v>TRUE</v>
      </c>
      <c r="F128" t="str">
        <f>IF(SUM(F127,F108,F89,F70)=K47,"TRUE","FALSE")</f>
        <v>TRUE</v>
      </c>
    </row>
  </sheetData>
  <mergeCells count="23">
    <mergeCell ref="A71:A89"/>
    <mergeCell ref="A90:A108"/>
    <mergeCell ref="B71:B88"/>
    <mergeCell ref="B90:B107"/>
    <mergeCell ref="B109:B126"/>
    <mergeCell ref="A109:A127"/>
    <mergeCell ref="A1:K1"/>
    <mergeCell ref="A4:A7"/>
    <mergeCell ref="A2:B2"/>
    <mergeCell ref="A12:B12"/>
    <mergeCell ref="A20:B20"/>
    <mergeCell ref="B14:F14"/>
    <mergeCell ref="B15:F15"/>
    <mergeCell ref="B16:F16"/>
    <mergeCell ref="B17:F17"/>
    <mergeCell ref="B18:F18"/>
    <mergeCell ref="A52:A70"/>
    <mergeCell ref="B52:B69"/>
    <mergeCell ref="C21:F21"/>
    <mergeCell ref="F47:H47"/>
    <mergeCell ref="A50:A51"/>
    <mergeCell ref="B50:D50"/>
    <mergeCell ref="A48:H48"/>
  </mergeCells>
  <conditionalFormatting sqref="D128:F128">
    <cfRule type="cellIs" dxfId="1" priority="1" operator="equal">
      <formula>"FALSE"</formula>
    </cfRule>
    <cfRule type="cellIs" dxfId="0" priority="2" operator="equal">
      <formula>"TRUE"</formula>
    </cfRule>
  </conditionalFormatting>
  <pageMargins left="0.70866141732283472" right="0.70866141732283472" top="0.74803149606299213" bottom="0.74803149606299213" header="0.31496062992125984" footer="0.31496062992125984"/>
  <pageSetup scale="65" fitToHeight="0" orientation="landscape" cellComments="asDisplayed" horizontalDpi="4294967295" verticalDpi="4294967295" r:id="rId1"/>
  <headerFooter>
    <oddHeader xml:space="preserve">&amp;C&amp;18Canadian Nuclear Society -  EXPENSE  CLAIM FORM (CNS-F-13000-0001-R02)   &amp;11       
</oddHead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1186638E-3CD1-4D74-96EB-7B125EEB7012}">
          <x14:formula1>
            <xm:f>Lists!$A$5:$A$6</xm:f>
          </x14:formula1>
          <xm:sqref>B10</xm:sqref>
        </x14:dataValidation>
        <x14:dataValidation type="list" allowBlank="1" showInputMessage="1" showErrorMessage="1" xr:uid="{55052EAA-1958-4B56-B24A-5E35A82D023A}">
          <x14:formula1>
            <xm:f>Lists!$P$5:$P$22</xm:f>
          </x14:formula1>
          <xm:sqref>E23:E46</xm:sqref>
        </x14:dataValidation>
        <x14:dataValidation type="list" allowBlank="1" showInputMessage="1" showErrorMessage="1" xr:uid="{3EE43789-D189-455A-8EBC-9F35B36D8441}">
          <x14:formula1>
            <xm:f>Lists!$T$5:$T$25</xm:f>
          </x14:formula1>
          <xm:sqref>F23:F46</xm:sqref>
        </x14:dataValidation>
        <x14:dataValidation type="list" allowBlank="1" showInputMessage="1" showErrorMessage="1" xr:uid="{63804C13-3EA4-453D-95E6-F2FDF2899E9E}">
          <x14:formula1>
            <xm:f>Lists!$F$5:$F$90</xm:f>
          </x14:formula1>
          <xm:sqref>C23:C46 A15:A18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3962-3E5B-4911-B6A2-F7244FD6421A}">
  <sheetPr>
    <tabColor rgb="FF7030A0"/>
  </sheetPr>
  <dimension ref="A3:T91"/>
  <sheetViews>
    <sheetView topLeftCell="A44" workbookViewId="0">
      <selection activeCell="D54" sqref="D54:F60"/>
    </sheetView>
  </sheetViews>
  <sheetFormatPr defaultRowHeight="14.4" x14ac:dyDescent="0.3"/>
  <cols>
    <col min="1" max="1" width="19" bestFit="1" customWidth="1"/>
    <col min="4" max="4" width="24.44140625" bestFit="1" customWidth="1"/>
    <col min="5" max="5" width="15.109375" customWidth="1"/>
    <col min="6" max="6" width="41.44140625" customWidth="1"/>
    <col min="7" max="7" width="14.44140625" bestFit="1" customWidth="1"/>
    <col min="8" max="8" width="28.44140625" bestFit="1" customWidth="1"/>
    <col min="9" max="9" width="20.6640625" bestFit="1" customWidth="1"/>
    <col min="10" max="11" width="14.44140625" customWidth="1"/>
    <col min="12" max="12" width="19.33203125" bestFit="1" customWidth="1"/>
    <col min="13" max="13" width="14.44140625" customWidth="1"/>
    <col min="14" max="14" width="31" customWidth="1"/>
    <col min="15" max="15" width="16" bestFit="1" customWidth="1"/>
    <col min="16" max="16" width="28" bestFit="1" customWidth="1"/>
    <col min="20" max="20" width="25.109375" bestFit="1" customWidth="1"/>
  </cols>
  <sheetData>
    <row r="3" spans="1:20" ht="15" thickBot="1" x14ac:dyDescent="0.35"/>
    <row r="4" spans="1:20" ht="40.799999999999997" thickTop="1" thickBot="1" x14ac:dyDescent="0.35">
      <c r="A4" s="94" t="s">
        <v>39</v>
      </c>
      <c r="D4" s="79" t="s">
        <v>18</v>
      </c>
      <c r="E4" s="80" t="s">
        <v>19</v>
      </c>
      <c r="F4" s="80" t="s">
        <v>20</v>
      </c>
      <c r="G4" s="80" t="s">
        <v>21</v>
      </c>
      <c r="H4" s="80" t="s">
        <v>62</v>
      </c>
      <c r="I4" s="81" t="s">
        <v>63</v>
      </c>
      <c r="J4" s="97" t="s">
        <v>22</v>
      </c>
      <c r="K4" s="98" t="s">
        <v>9</v>
      </c>
      <c r="L4" s="99"/>
      <c r="N4" s="108" t="s">
        <v>23</v>
      </c>
      <c r="O4" s="109" t="s">
        <v>24</v>
      </c>
      <c r="P4" s="99"/>
      <c r="T4" s="106" t="s">
        <v>25</v>
      </c>
    </row>
    <row r="5" spans="1:20" ht="15" thickTop="1" x14ac:dyDescent="0.3">
      <c r="A5" s="95" t="s">
        <v>40</v>
      </c>
      <c r="D5" s="82" t="s">
        <v>96</v>
      </c>
      <c r="E5" s="83">
        <v>10000</v>
      </c>
      <c r="F5" s="84" t="str">
        <f t="shared" ref="F5:F10" si="0">CONCATENATE(E5," - ",D5)</f>
        <v>10000 - President &amp; Council</v>
      </c>
      <c r="G5" s="83">
        <v>10000</v>
      </c>
      <c r="H5" s="83" t="s">
        <v>4</v>
      </c>
      <c r="I5" s="85" t="s">
        <v>29</v>
      </c>
      <c r="J5" s="100" t="s">
        <v>4</v>
      </c>
      <c r="K5" s="83">
        <v>10000</v>
      </c>
      <c r="L5" s="101" t="str">
        <f t="shared" ref="L5:L10" si="1">CONCATENATE(K5," - ",J5)</f>
        <v>10000 - President</v>
      </c>
      <c r="N5" s="110" t="s">
        <v>98</v>
      </c>
      <c r="O5" s="111">
        <v>1100</v>
      </c>
      <c r="P5" s="101" t="str">
        <f t="shared" ref="P5:P22" si="2">CONCATENATE(O5," - ",N5)</f>
        <v>1100 - Hired Services</v>
      </c>
      <c r="T5" s="95" t="s">
        <v>114</v>
      </c>
    </row>
    <row r="6" spans="1:20" ht="15" thickBot="1" x14ac:dyDescent="0.35">
      <c r="A6" s="96" t="s">
        <v>41</v>
      </c>
      <c r="D6" s="86" t="s">
        <v>64</v>
      </c>
      <c r="E6" s="38">
        <v>10100</v>
      </c>
      <c r="F6" s="87" t="str">
        <f t="shared" si="0"/>
        <v>10100 - Office Administration</v>
      </c>
      <c r="G6" s="38">
        <v>10000</v>
      </c>
      <c r="H6" s="38" t="s">
        <v>32</v>
      </c>
      <c r="I6" s="88" t="s">
        <v>4</v>
      </c>
      <c r="J6" s="102" t="s">
        <v>3</v>
      </c>
      <c r="K6" s="38">
        <v>11000</v>
      </c>
      <c r="L6" s="103" t="str">
        <f t="shared" si="1"/>
        <v>11000 - 1st VP</v>
      </c>
      <c r="N6" s="112" t="s">
        <v>26</v>
      </c>
      <c r="O6" s="113">
        <v>1200</v>
      </c>
      <c r="P6" s="103" t="str">
        <f t="shared" si="2"/>
        <v>1200 - Travel</v>
      </c>
      <c r="T6" s="107" t="s">
        <v>115</v>
      </c>
    </row>
    <row r="7" spans="1:20" ht="15" thickTop="1" x14ac:dyDescent="0.3">
      <c r="D7" s="86" t="s">
        <v>65</v>
      </c>
      <c r="E7" s="38">
        <v>10200</v>
      </c>
      <c r="F7" s="87" t="str">
        <f t="shared" si="0"/>
        <v>10200 - Strategic Planning</v>
      </c>
      <c r="G7" s="38">
        <v>10000</v>
      </c>
      <c r="H7" s="38" t="s">
        <v>66</v>
      </c>
      <c r="I7" s="88" t="s">
        <v>4</v>
      </c>
      <c r="J7" s="102" t="s">
        <v>81</v>
      </c>
      <c r="K7" s="38">
        <v>12000</v>
      </c>
      <c r="L7" s="103" t="str">
        <f t="shared" si="1"/>
        <v>12000 - 2nd VP</v>
      </c>
      <c r="N7" s="112" t="s">
        <v>99</v>
      </c>
      <c r="O7" s="113">
        <v>1250</v>
      </c>
      <c r="P7" s="103" t="str">
        <f t="shared" si="2"/>
        <v>1250 - Society Fees</v>
      </c>
      <c r="T7" s="107" t="s">
        <v>116</v>
      </c>
    </row>
    <row r="8" spans="1:20" x14ac:dyDescent="0.3">
      <c r="D8" s="86" t="s">
        <v>67</v>
      </c>
      <c r="E8" s="38">
        <v>10300</v>
      </c>
      <c r="F8" s="87" t="str">
        <f t="shared" si="0"/>
        <v>10300 - Business Support</v>
      </c>
      <c r="G8" s="38">
        <v>10000</v>
      </c>
      <c r="H8" s="38" t="s">
        <v>68</v>
      </c>
      <c r="I8" s="88" t="s">
        <v>4</v>
      </c>
      <c r="J8" s="102" t="s">
        <v>29</v>
      </c>
      <c r="K8" s="38">
        <v>13000</v>
      </c>
      <c r="L8" s="103" t="str">
        <f t="shared" si="1"/>
        <v>13000 - Treasurer</v>
      </c>
      <c r="N8" s="112" t="s">
        <v>100</v>
      </c>
      <c r="O8" s="113">
        <v>1300</v>
      </c>
      <c r="P8" s="103" t="str">
        <f t="shared" si="2"/>
        <v>1300 - Equipment/Material</v>
      </c>
      <c r="T8" s="107" t="s">
        <v>117</v>
      </c>
    </row>
    <row r="9" spans="1:20" x14ac:dyDescent="0.3">
      <c r="D9" s="86" t="s">
        <v>69</v>
      </c>
      <c r="E9" s="38">
        <v>10400</v>
      </c>
      <c r="F9" s="87" t="str">
        <f t="shared" si="0"/>
        <v>10400 - Inter-Society</v>
      </c>
      <c r="G9" s="38">
        <v>10000</v>
      </c>
      <c r="H9" s="38" t="s">
        <v>70</v>
      </c>
      <c r="I9" s="88" t="s">
        <v>4</v>
      </c>
      <c r="J9" s="102" t="s">
        <v>91</v>
      </c>
      <c r="K9" s="38">
        <v>14000</v>
      </c>
      <c r="L9" s="103" t="str">
        <f t="shared" si="1"/>
        <v>14000 - Past President</v>
      </c>
      <c r="N9" s="112" t="s">
        <v>101</v>
      </c>
      <c r="O9" s="113">
        <v>1400</v>
      </c>
      <c r="P9" s="103" t="str">
        <f t="shared" si="2"/>
        <v>1400 - Non-venue Rental/Leasing</v>
      </c>
      <c r="T9" s="107" t="s">
        <v>118</v>
      </c>
    </row>
    <row r="10" spans="1:20" ht="15" thickBot="1" x14ac:dyDescent="0.35">
      <c r="D10" s="86" t="s">
        <v>71</v>
      </c>
      <c r="E10" s="38">
        <v>10500</v>
      </c>
      <c r="F10" s="87" t="str">
        <f t="shared" si="0"/>
        <v>10500 - Int'l Liasion</v>
      </c>
      <c r="G10" s="38">
        <v>10000</v>
      </c>
      <c r="H10" s="38" t="s">
        <v>72</v>
      </c>
      <c r="I10" s="88" t="s">
        <v>4</v>
      </c>
      <c r="J10" s="104" t="s">
        <v>94</v>
      </c>
      <c r="K10" s="92">
        <v>15000</v>
      </c>
      <c r="L10" s="105" t="str">
        <f t="shared" si="1"/>
        <v>15000 - Secretary</v>
      </c>
      <c r="N10" s="112" t="s">
        <v>102</v>
      </c>
      <c r="O10" s="113">
        <v>1450</v>
      </c>
      <c r="P10" s="103" t="str">
        <f t="shared" si="2"/>
        <v>1450 - Services (telephone)</v>
      </c>
      <c r="T10" s="107" t="s">
        <v>27</v>
      </c>
    </row>
    <row r="11" spans="1:20" ht="15" thickTop="1" x14ac:dyDescent="0.3">
      <c r="D11" s="86" t="s">
        <v>74</v>
      </c>
      <c r="E11" s="38">
        <v>10600</v>
      </c>
      <c r="F11" s="87" t="str">
        <f t="shared" ref="F11:F57" si="3">CONCATENATE(E11," - ",D11)</f>
        <v>10600 - Education &amp; Communication</v>
      </c>
      <c r="G11" s="38">
        <v>10000</v>
      </c>
      <c r="H11" s="38" t="s">
        <v>73</v>
      </c>
      <c r="I11" s="88" t="s">
        <v>4</v>
      </c>
      <c r="N11" s="112" t="s">
        <v>103</v>
      </c>
      <c r="O11" s="113">
        <v>1500</v>
      </c>
      <c r="P11" s="103" t="str">
        <f t="shared" si="2"/>
        <v>1500 - Venue Costs</v>
      </c>
      <c r="T11" s="107" t="s">
        <v>30</v>
      </c>
    </row>
    <row r="12" spans="1:20" ht="26.4" x14ac:dyDescent="0.3">
      <c r="D12" s="86" t="s">
        <v>158</v>
      </c>
      <c r="E12" s="38">
        <v>10605</v>
      </c>
      <c r="F12" s="87" t="str">
        <f t="shared" si="3"/>
        <v>10605 - CANDU Technology &amp; Safety Course_2023</v>
      </c>
      <c r="G12" s="38">
        <v>10000</v>
      </c>
      <c r="H12" s="38" t="s">
        <v>187</v>
      </c>
      <c r="I12" s="88" t="s">
        <v>73</v>
      </c>
      <c r="N12" s="112" t="s">
        <v>104</v>
      </c>
      <c r="O12" s="113">
        <v>1550</v>
      </c>
      <c r="P12" s="103" t="str">
        <f t="shared" si="2"/>
        <v>1550 - Food &amp; beverage</v>
      </c>
      <c r="T12" s="107" t="s">
        <v>28</v>
      </c>
    </row>
    <row r="13" spans="1:20" ht="26.4" x14ac:dyDescent="0.3">
      <c r="D13" s="86" t="s">
        <v>159</v>
      </c>
      <c r="E13" s="38">
        <v>10606</v>
      </c>
      <c r="F13" s="87" t="str">
        <f t="shared" si="3"/>
        <v>10606 - Fuel Technology Course_2023</v>
      </c>
      <c r="G13" s="38">
        <v>10000</v>
      </c>
      <c r="H13" s="38" t="s">
        <v>187</v>
      </c>
      <c r="I13" s="88" t="s">
        <v>73</v>
      </c>
      <c r="N13" s="112" t="s">
        <v>105</v>
      </c>
      <c r="O13" s="113">
        <v>1600</v>
      </c>
      <c r="P13" s="103" t="str">
        <f t="shared" si="2"/>
        <v>1600 - Bank Fees</v>
      </c>
      <c r="T13" s="107" t="s">
        <v>119</v>
      </c>
    </row>
    <row r="14" spans="1:20" ht="26.4" x14ac:dyDescent="0.3">
      <c r="D14" s="86" t="s">
        <v>203</v>
      </c>
      <c r="E14" s="38">
        <v>10607</v>
      </c>
      <c r="F14" s="87" t="str">
        <f>CONCATENATE(E14," - ",D14)</f>
        <v>10607 - CANDU Technology &amp; Safety Course_2024</v>
      </c>
      <c r="G14" s="38">
        <v>10000</v>
      </c>
      <c r="H14" s="38" t="s">
        <v>187</v>
      </c>
      <c r="I14" s="88" t="s">
        <v>73</v>
      </c>
      <c r="N14" s="112" t="s">
        <v>106</v>
      </c>
      <c r="O14" s="113">
        <v>1700</v>
      </c>
      <c r="P14" s="103" t="str">
        <f t="shared" si="2"/>
        <v>1700 - Credit Card Fees</v>
      </c>
      <c r="T14" s="107" t="s">
        <v>120</v>
      </c>
    </row>
    <row r="15" spans="1:20" ht="26.4" x14ac:dyDescent="0.3">
      <c r="D15" s="86" t="s">
        <v>204</v>
      </c>
      <c r="E15" s="38">
        <v>10609</v>
      </c>
      <c r="F15" s="87" t="str">
        <f>CONCATENATE(E15," - ",D15)</f>
        <v>10609 - CNS Nuclear 101 Course May 2024</v>
      </c>
      <c r="G15" s="38">
        <v>10000</v>
      </c>
      <c r="H15" s="38" t="s">
        <v>187</v>
      </c>
      <c r="I15" s="88" t="s">
        <v>73</v>
      </c>
      <c r="N15" s="112" t="s">
        <v>107</v>
      </c>
      <c r="O15" s="113">
        <v>1800</v>
      </c>
      <c r="P15" s="103" t="str">
        <f t="shared" si="2"/>
        <v>1800 - HST payable to CRA</v>
      </c>
      <c r="T15" s="107" t="s">
        <v>121</v>
      </c>
    </row>
    <row r="16" spans="1:20" x14ac:dyDescent="0.3">
      <c r="D16" s="86" t="s">
        <v>76</v>
      </c>
      <c r="E16" s="38">
        <v>10700</v>
      </c>
      <c r="F16" s="87" t="str">
        <f t="shared" si="3"/>
        <v>10700 - CNSC CA</v>
      </c>
      <c r="G16" s="38">
        <v>10000</v>
      </c>
      <c r="H16" s="38" t="s">
        <v>75</v>
      </c>
      <c r="I16" s="88" t="s">
        <v>4</v>
      </c>
      <c r="N16" s="112" t="s">
        <v>108</v>
      </c>
      <c r="O16" s="113">
        <v>1900</v>
      </c>
      <c r="P16" s="103" t="str">
        <f t="shared" si="2"/>
        <v>1900 - Corp Tax payable to CRA</v>
      </c>
      <c r="T16" s="107" t="s">
        <v>122</v>
      </c>
    </row>
    <row r="17" spans="4:20" x14ac:dyDescent="0.3">
      <c r="D17" s="86" t="s">
        <v>77</v>
      </c>
      <c r="E17" s="38">
        <v>10800</v>
      </c>
      <c r="F17" s="87" t="str">
        <f t="shared" si="3"/>
        <v>10800 - Communication Director</v>
      </c>
      <c r="G17" s="38">
        <v>10000</v>
      </c>
      <c r="H17" s="38" t="s">
        <v>77</v>
      </c>
      <c r="I17" s="88" t="s">
        <v>4</v>
      </c>
      <c r="N17" s="112" t="s">
        <v>109</v>
      </c>
      <c r="O17" s="114">
        <v>1910</v>
      </c>
      <c r="P17" s="103" t="str">
        <f t="shared" si="2"/>
        <v>1910 - Honorarium</v>
      </c>
      <c r="T17" s="107" t="s">
        <v>123</v>
      </c>
    </row>
    <row r="18" spans="4:20" x14ac:dyDescent="0.3">
      <c r="D18" s="86" t="s">
        <v>35</v>
      </c>
      <c r="E18" s="38">
        <v>10900</v>
      </c>
      <c r="F18" s="87" t="str">
        <f t="shared" si="3"/>
        <v>10900 - Membership</v>
      </c>
      <c r="G18" s="38">
        <v>10000</v>
      </c>
      <c r="H18" s="38" t="s">
        <v>78</v>
      </c>
      <c r="I18" s="88" t="s">
        <v>4</v>
      </c>
      <c r="N18" s="112" t="s">
        <v>110</v>
      </c>
      <c r="O18" s="114">
        <v>1920</v>
      </c>
      <c r="P18" s="103" t="str">
        <f t="shared" si="2"/>
        <v>1920 - Postage related</v>
      </c>
      <c r="T18" s="107" t="s">
        <v>124</v>
      </c>
    </row>
    <row r="19" spans="4:20" x14ac:dyDescent="0.3">
      <c r="D19" s="86" t="s">
        <v>189</v>
      </c>
      <c r="E19" s="38">
        <v>11000</v>
      </c>
      <c r="F19" s="87" t="str">
        <f t="shared" si="3"/>
        <v>11000 - 1st Vice President</v>
      </c>
      <c r="G19" s="38">
        <v>11000</v>
      </c>
      <c r="H19" s="38" t="s">
        <v>189</v>
      </c>
      <c r="I19" s="88" t="s">
        <v>3</v>
      </c>
      <c r="N19" s="112" t="s">
        <v>111</v>
      </c>
      <c r="O19" s="114">
        <v>1930</v>
      </c>
      <c r="P19" s="103" t="str">
        <f t="shared" si="2"/>
        <v>1930 - Delivery</v>
      </c>
      <c r="T19" s="107" t="s">
        <v>37</v>
      </c>
    </row>
    <row r="20" spans="4:20" x14ac:dyDescent="0.3">
      <c r="D20" s="86" t="s">
        <v>34</v>
      </c>
      <c r="E20" s="38">
        <v>11010</v>
      </c>
      <c r="F20" s="87" t="str">
        <f t="shared" si="3"/>
        <v>11010 - Honours &amp; Awards</v>
      </c>
      <c r="G20" s="38">
        <v>11000</v>
      </c>
      <c r="H20" s="38" t="s">
        <v>79</v>
      </c>
      <c r="I20" s="88" t="s">
        <v>3</v>
      </c>
      <c r="N20" s="112" t="s">
        <v>112</v>
      </c>
      <c r="O20" s="114">
        <v>1940</v>
      </c>
      <c r="P20" s="103" t="str">
        <f t="shared" si="2"/>
        <v>1940 - Printing related</v>
      </c>
      <c r="T20" s="107" t="s">
        <v>125</v>
      </c>
    </row>
    <row r="21" spans="4:20" x14ac:dyDescent="0.3">
      <c r="D21" s="86" t="s">
        <v>188</v>
      </c>
      <c r="E21" s="38">
        <v>11603</v>
      </c>
      <c r="F21" s="87" t="str">
        <f t="shared" si="3"/>
        <v>11603 - 2023 Annual Conference</v>
      </c>
      <c r="G21" s="38">
        <v>11000</v>
      </c>
      <c r="H21" s="38" t="s">
        <v>190</v>
      </c>
      <c r="I21" s="88" t="s">
        <v>3</v>
      </c>
      <c r="N21" s="112" t="s">
        <v>113</v>
      </c>
      <c r="O21" s="113">
        <v>1950</v>
      </c>
      <c r="P21" s="103" t="str">
        <f t="shared" si="2"/>
        <v>1950 - Recognition</v>
      </c>
      <c r="T21" s="107" t="s">
        <v>126</v>
      </c>
    </row>
    <row r="22" spans="4:20" ht="15" thickBot="1" x14ac:dyDescent="0.35">
      <c r="D22" s="86" t="s">
        <v>191</v>
      </c>
      <c r="E22" s="38">
        <v>11604</v>
      </c>
      <c r="F22" s="87" t="str">
        <f t="shared" si="3"/>
        <v>11604 - 2024 Annual Conference</v>
      </c>
      <c r="G22" s="38">
        <v>11000</v>
      </c>
      <c r="H22" s="38" t="s">
        <v>190</v>
      </c>
      <c r="I22" s="88" t="s">
        <v>3</v>
      </c>
      <c r="N22" s="115" t="s">
        <v>48</v>
      </c>
      <c r="O22" s="116">
        <v>9999</v>
      </c>
      <c r="P22" s="105" t="str">
        <f t="shared" si="2"/>
        <v>9999 - Other</v>
      </c>
      <c r="T22" s="107" t="s">
        <v>36</v>
      </c>
    </row>
    <row r="23" spans="4:20" ht="15" thickTop="1" x14ac:dyDescent="0.3">
      <c r="D23" s="86" t="s">
        <v>211</v>
      </c>
      <c r="E23" s="38">
        <v>11605</v>
      </c>
      <c r="F23" s="87" t="str">
        <f t="shared" ref="F23" si="4">CONCATENATE(E23," - ",D23)</f>
        <v>11605 - 2025 Annual Conference</v>
      </c>
      <c r="G23" s="38">
        <v>11000</v>
      </c>
      <c r="H23" s="38" t="s">
        <v>190</v>
      </c>
      <c r="I23" s="88" t="s">
        <v>3</v>
      </c>
      <c r="T23" s="107" t="s">
        <v>127</v>
      </c>
    </row>
    <row r="24" spans="4:20" x14ac:dyDescent="0.3">
      <c r="D24" s="86" t="s">
        <v>80</v>
      </c>
      <c r="E24" s="38">
        <v>12000</v>
      </c>
      <c r="F24" s="87" t="str">
        <f t="shared" si="3"/>
        <v>12000 - Program Committee</v>
      </c>
      <c r="G24" s="38">
        <v>12000</v>
      </c>
      <c r="H24" s="38" t="s">
        <v>31</v>
      </c>
      <c r="I24" s="88" t="s">
        <v>81</v>
      </c>
      <c r="T24" s="107" t="s">
        <v>33</v>
      </c>
    </row>
    <row r="25" spans="4:20" ht="15" thickBot="1" x14ac:dyDescent="0.35">
      <c r="D25" s="86" t="s">
        <v>82</v>
      </c>
      <c r="E25" s="38">
        <v>12500</v>
      </c>
      <c r="F25" s="87" t="str">
        <f t="shared" si="3"/>
        <v>12500 - Programs Expenses</v>
      </c>
      <c r="G25" s="38">
        <v>12000</v>
      </c>
      <c r="H25" s="38" t="s">
        <v>85</v>
      </c>
      <c r="I25" s="88" t="s">
        <v>86</v>
      </c>
      <c r="T25" s="96" t="s">
        <v>128</v>
      </c>
    </row>
    <row r="26" spans="4:20" ht="15" thickTop="1" x14ac:dyDescent="0.3">
      <c r="D26" s="86" t="s">
        <v>150</v>
      </c>
      <c r="E26" s="38">
        <v>12510</v>
      </c>
      <c r="F26" s="87" t="str">
        <f t="shared" si="3"/>
        <v xml:space="preserve">12510 - NOM Division </v>
      </c>
      <c r="G26" s="38">
        <v>12000</v>
      </c>
      <c r="H26" s="38" t="s">
        <v>85</v>
      </c>
      <c r="I26" s="88" t="s">
        <v>86</v>
      </c>
    </row>
    <row r="27" spans="4:20" x14ac:dyDescent="0.3">
      <c r="D27" s="86" t="s">
        <v>151</v>
      </c>
      <c r="E27" s="38">
        <v>12520</v>
      </c>
      <c r="F27" s="87" t="str">
        <f t="shared" si="3"/>
        <v>12520 - NSED Division</v>
      </c>
      <c r="G27" s="38">
        <v>12000</v>
      </c>
      <c r="H27" s="38" t="s">
        <v>85</v>
      </c>
      <c r="I27" s="88" t="s">
        <v>86</v>
      </c>
    </row>
    <row r="28" spans="4:20" x14ac:dyDescent="0.3">
      <c r="D28" s="86" t="s">
        <v>152</v>
      </c>
      <c r="E28" s="38">
        <v>12530</v>
      </c>
      <c r="F28" s="87" t="str">
        <f t="shared" si="3"/>
        <v>12530 - MCF Division</v>
      </c>
      <c r="G28" s="38">
        <v>12000</v>
      </c>
      <c r="H28" s="38" t="s">
        <v>85</v>
      </c>
      <c r="I28" s="88" t="s">
        <v>86</v>
      </c>
    </row>
    <row r="29" spans="4:20" x14ac:dyDescent="0.3">
      <c r="D29" s="86" t="s">
        <v>153</v>
      </c>
      <c r="E29" s="38">
        <v>12540</v>
      </c>
      <c r="F29" s="87" t="str">
        <f t="shared" si="3"/>
        <v>12540 - Waste Division</v>
      </c>
      <c r="G29" s="38">
        <v>12000</v>
      </c>
      <c r="H29" s="38" t="s">
        <v>85</v>
      </c>
      <c r="I29" s="88" t="s">
        <v>86</v>
      </c>
    </row>
    <row r="30" spans="4:20" x14ac:dyDescent="0.3">
      <c r="D30" s="86" t="s">
        <v>83</v>
      </c>
      <c r="E30" s="38">
        <v>12550</v>
      </c>
      <c r="F30" s="87" t="str">
        <f t="shared" si="3"/>
        <v>12550 - Fuel Division &amp; Events</v>
      </c>
      <c r="G30" s="38">
        <v>12000</v>
      </c>
      <c r="H30" s="38" t="s">
        <v>85</v>
      </c>
      <c r="I30" s="88" t="s">
        <v>86</v>
      </c>
    </row>
    <row r="31" spans="4:20" x14ac:dyDescent="0.3">
      <c r="D31" s="86" t="s">
        <v>154</v>
      </c>
      <c r="E31" s="38">
        <v>12560</v>
      </c>
      <c r="F31" s="87" t="str">
        <f t="shared" si="3"/>
        <v>12560 - FSEP</v>
      </c>
      <c r="G31" s="38">
        <v>12000</v>
      </c>
      <c r="H31" s="38" t="s">
        <v>85</v>
      </c>
      <c r="I31" s="88" t="s">
        <v>86</v>
      </c>
    </row>
    <row r="32" spans="4:20" x14ac:dyDescent="0.3">
      <c r="D32" s="86" t="s">
        <v>155</v>
      </c>
      <c r="E32" s="38">
        <v>12570</v>
      </c>
      <c r="F32" s="87" t="str">
        <f t="shared" si="3"/>
        <v>12570 - Fusion Division</v>
      </c>
      <c r="G32" s="38">
        <v>12000</v>
      </c>
      <c r="H32" s="38" t="s">
        <v>85</v>
      </c>
      <c r="I32" s="88" t="s">
        <v>86</v>
      </c>
    </row>
    <row r="33" spans="4:9" x14ac:dyDescent="0.3">
      <c r="D33" s="86" t="s">
        <v>156</v>
      </c>
      <c r="E33" s="38">
        <v>12580</v>
      </c>
      <c r="F33" s="87" t="str">
        <f t="shared" si="3"/>
        <v>12580 - Isoptopes Division</v>
      </c>
      <c r="G33" s="38">
        <v>12000</v>
      </c>
      <c r="H33" s="38" t="s">
        <v>85</v>
      </c>
      <c r="I33" s="88" t="s">
        <v>86</v>
      </c>
    </row>
    <row r="34" spans="4:9" x14ac:dyDescent="0.3">
      <c r="D34" s="86" t="s">
        <v>157</v>
      </c>
      <c r="E34" s="38">
        <v>12590</v>
      </c>
      <c r="F34" s="87" t="str">
        <f t="shared" si="3"/>
        <v>12590 - G4SR Division</v>
      </c>
      <c r="G34" s="38">
        <v>12000</v>
      </c>
      <c r="H34" s="38" t="s">
        <v>87</v>
      </c>
      <c r="I34" s="88" t="s">
        <v>81</v>
      </c>
    </row>
    <row r="35" spans="4:9" x14ac:dyDescent="0.3">
      <c r="D35" s="86" t="s">
        <v>84</v>
      </c>
      <c r="E35" s="38">
        <v>12595</v>
      </c>
      <c r="F35" s="87" t="str">
        <f t="shared" si="3"/>
        <v>12595 - S&amp;E Committee</v>
      </c>
      <c r="G35" s="38">
        <v>12000</v>
      </c>
      <c r="H35" s="38" t="s">
        <v>190</v>
      </c>
      <c r="I35" s="88" t="s">
        <v>200</v>
      </c>
    </row>
    <row r="36" spans="4:9" x14ac:dyDescent="0.3">
      <c r="D36" s="86" t="s">
        <v>160</v>
      </c>
      <c r="E36" s="38">
        <v>12601</v>
      </c>
      <c r="F36" s="87" t="str">
        <f t="shared" si="3"/>
        <v>12601 - CMNCC_2023</v>
      </c>
      <c r="G36" s="38">
        <v>12000</v>
      </c>
      <c r="H36" s="38" t="s">
        <v>190</v>
      </c>
      <c r="I36" s="88" t="s">
        <v>200</v>
      </c>
    </row>
    <row r="37" spans="4:9" x14ac:dyDescent="0.3">
      <c r="D37" s="86" t="s">
        <v>161</v>
      </c>
      <c r="E37" s="38">
        <v>12603</v>
      </c>
      <c r="F37" s="87" t="str">
        <f t="shared" si="3"/>
        <v>12603 - NUTHOS_2024</v>
      </c>
      <c r="G37" s="38">
        <v>12000</v>
      </c>
      <c r="H37" s="38" t="s">
        <v>190</v>
      </c>
      <c r="I37" s="88" t="s">
        <v>200</v>
      </c>
    </row>
    <row r="38" spans="4:9" x14ac:dyDescent="0.3">
      <c r="D38" s="86" t="s">
        <v>162</v>
      </c>
      <c r="E38" s="38">
        <v>12607</v>
      </c>
      <c r="F38" s="87" t="str">
        <f t="shared" si="3"/>
        <v>12607 - M&amp;C_2023</v>
      </c>
      <c r="G38" s="38">
        <v>12000</v>
      </c>
      <c r="H38" s="38" t="s">
        <v>190</v>
      </c>
      <c r="I38" s="88" t="s">
        <v>200</v>
      </c>
    </row>
    <row r="39" spans="4:9" x14ac:dyDescent="0.3">
      <c r="D39" s="86" t="s">
        <v>194</v>
      </c>
      <c r="E39" s="38">
        <v>12613</v>
      </c>
      <c r="F39" s="87" t="str">
        <f t="shared" si="3"/>
        <v>12613 - G4SR-4 (2022)</v>
      </c>
      <c r="G39" s="38">
        <v>12000</v>
      </c>
      <c r="H39" s="38" t="s">
        <v>190</v>
      </c>
      <c r="I39" s="88" t="s">
        <v>200</v>
      </c>
    </row>
    <row r="40" spans="4:9" x14ac:dyDescent="0.3">
      <c r="D40" s="86" t="s">
        <v>192</v>
      </c>
      <c r="E40" s="38">
        <v>12614</v>
      </c>
      <c r="F40" s="87" t="str">
        <f t="shared" si="3"/>
        <v>12614 - DIET_2023</v>
      </c>
      <c r="G40" s="38">
        <v>12000</v>
      </c>
      <c r="H40" s="38" t="s">
        <v>190</v>
      </c>
      <c r="I40" s="88" t="s">
        <v>200</v>
      </c>
    </row>
    <row r="41" spans="4:9" x14ac:dyDescent="0.3">
      <c r="D41" s="86" t="s">
        <v>163</v>
      </c>
      <c r="E41" s="38">
        <v>12615</v>
      </c>
      <c r="F41" s="87" t="str">
        <f t="shared" si="3"/>
        <v>12615 - CWFEST_2023</v>
      </c>
      <c r="G41" s="38">
        <v>12000</v>
      </c>
      <c r="H41" s="38" t="s">
        <v>190</v>
      </c>
      <c r="I41" s="88" t="s">
        <v>200</v>
      </c>
    </row>
    <row r="42" spans="4:9" x14ac:dyDescent="0.3">
      <c r="D42" s="86" t="s">
        <v>195</v>
      </c>
      <c r="E42" s="38">
        <v>12616</v>
      </c>
      <c r="F42" s="87" t="str">
        <f t="shared" si="3"/>
        <v>12616 - STORI Workshop_2023</v>
      </c>
      <c r="G42" s="38">
        <v>12000</v>
      </c>
      <c r="H42" s="38" t="s">
        <v>190</v>
      </c>
      <c r="I42" s="88" t="s">
        <v>200</v>
      </c>
    </row>
    <row r="43" spans="4:9" x14ac:dyDescent="0.3">
      <c r="D43" s="86" t="s">
        <v>196</v>
      </c>
      <c r="E43" s="38">
        <v>12617</v>
      </c>
      <c r="F43" s="87" t="str">
        <f t="shared" si="3"/>
        <v>12617 - MCFSD_2023</v>
      </c>
      <c r="G43" s="38">
        <v>12000</v>
      </c>
      <c r="H43" s="38" t="s">
        <v>190</v>
      </c>
      <c r="I43" s="88" t="s">
        <v>200</v>
      </c>
    </row>
    <row r="44" spans="4:9" x14ac:dyDescent="0.3">
      <c r="D44" s="86" t="s">
        <v>197</v>
      </c>
      <c r="E44" s="38">
        <v>12618</v>
      </c>
      <c r="F44" s="87" t="str">
        <f t="shared" si="3"/>
        <v>12618 - WMDER_2023</v>
      </c>
      <c r="G44" s="38">
        <v>12000</v>
      </c>
      <c r="H44" s="38" t="s">
        <v>190</v>
      </c>
      <c r="I44" s="88" t="s">
        <v>200</v>
      </c>
    </row>
    <row r="45" spans="4:9" x14ac:dyDescent="0.3">
      <c r="D45" s="86" t="s">
        <v>193</v>
      </c>
      <c r="E45" s="38">
        <v>12619</v>
      </c>
      <c r="F45" s="87" t="str">
        <f t="shared" si="3"/>
        <v>12619 - FSEP_2023</v>
      </c>
      <c r="G45" s="38">
        <v>12000</v>
      </c>
      <c r="H45" s="38" t="s">
        <v>190</v>
      </c>
      <c r="I45" s="88" t="s">
        <v>200</v>
      </c>
    </row>
    <row r="46" spans="4:9" x14ac:dyDescent="0.3">
      <c r="D46" s="86" t="s">
        <v>198</v>
      </c>
      <c r="E46" s="38">
        <v>12620</v>
      </c>
      <c r="F46" s="87" t="str">
        <f t="shared" si="3"/>
        <v>12620 - G4SR-5</v>
      </c>
      <c r="G46" s="38">
        <v>12000</v>
      </c>
      <c r="H46" s="38" t="s">
        <v>190</v>
      </c>
      <c r="I46" s="88" t="s">
        <v>200</v>
      </c>
    </row>
    <row r="47" spans="4:9" x14ac:dyDescent="0.3">
      <c r="D47" s="86" t="s">
        <v>192</v>
      </c>
      <c r="E47" s="38">
        <v>12621</v>
      </c>
      <c r="F47" s="87" t="str">
        <f t="shared" si="3"/>
        <v>12621 - DIET_2023</v>
      </c>
      <c r="G47" s="38">
        <v>12000</v>
      </c>
      <c r="H47" s="38" t="s">
        <v>190</v>
      </c>
      <c r="I47" s="88" t="s">
        <v>200</v>
      </c>
    </row>
    <row r="48" spans="4:9" x14ac:dyDescent="0.3">
      <c r="D48" s="86" t="s">
        <v>199</v>
      </c>
      <c r="E48" s="38">
        <v>12622</v>
      </c>
      <c r="F48" s="87" t="str">
        <f t="shared" si="3"/>
        <v>12622 - ENVDEG_2023</v>
      </c>
      <c r="G48" s="38">
        <v>12000</v>
      </c>
      <c r="H48" s="38" t="s">
        <v>190</v>
      </c>
      <c r="I48" s="88" t="s">
        <v>200</v>
      </c>
    </row>
    <row r="49" spans="4:9" x14ac:dyDescent="0.3">
      <c r="D49" s="86" t="s">
        <v>205</v>
      </c>
      <c r="E49" s="38">
        <v>12617</v>
      </c>
      <c r="F49" s="87" t="str">
        <f t="shared" si="3"/>
        <v>12617 - MCFD_2024</v>
      </c>
      <c r="G49" s="38">
        <v>12000</v>
      </c>
      <c r="H49" s="38" t="s">
        <v>190</v>
      </c>
      <c r="I49" s="88" t="s">
        <v>200</v>
      </c>
    </row>
    <row r="50" spans="4:9" x14ac:dyDescent="0.3">
      <c r="D50" s="86" t="s">
        <v>206</v>
      </c>
      <c r="E50" s="38">
        <v>12620</v>
      </c>
      <c r="F50" s="87" t="str">
        <f t="shared" si="3"/>
        <v>12620 - G4SR-5_2024</v>
      </c>
      <c r="G50" s="38">
        <v>12000</v>
      </c>
      <c r="H50" s="38" t="s">
        <v>190</v>
      </c>
      <c r="I50" s="88" t="s">
        <v>200</v>
      </c>
    </row>
    <row r="51" spans="4:9" x14ac:dyDescent="0.3">
      <c r="D51" s="86" t="s">
        <v>207</v>
      </c>
      <c r="E51" s="38">
        <v>12626</v>
      </c>
      <c r="F51" s="87" t="str">
        <f t="shared" si="3"/>
        <v>12626 - CWASTA_2024</v>
      </c>
      <c r="G51" s="38">
        <v>12000</v>
      </c>
      <c r="H51" s="38" t="s">
        <v>190</v>
      </c>
      <c r="I51" s="88" t="s">
        <v>200</v>
      </c>
    </row>
    <row r="52" spans="4:9" x14ac:dyDescent="0.3">
      <c r="D52" s="86" t="s">
        <v>208</v>
      </c>
      <c r="E52" s="38">
        <v>12625</v>
      </c>
      <c r="F52" s="87" t="str">
        <f t="shared" si="3"/>
        <v>12625 - CNS Fuel 2025</v>
      </c>
      <c r="G52" s="38">
        <v>12000</v>
      </c>
      <c r="H52" s="38" t="s">
        <v>190</v>
      </c>
      <c r="I52" s="88" t="s">
        <v>200</v>
      </c>
    </row>
    <row r="53" spans="4:9" x14ac:dyDescent="0.3">
      <c r="D53" s="86" t="s">
        <v>209</v>
      </c>
      <c r="E53" s="38">
        <v>12624</v>
      </c>
      <c r="F53" s="87" t="str">
        <f t="shared" si="3"/>
        <v>12624 - DIET_2024</v>
      </c>
      <c r="G53" s="38">
        <v>13000</v>
      </c>
      <c r="H53" s="38" t="s">
        <v>29</v>
      </c>
      <c r="I53" s="88" t="s">
        <v>4</v>
      </c>
    </row>
    <row r="54" spans="4:9" x14ac:dyDescent="0.3">
      <c r="D54" s="86" t="s">
        <v>212</v>
      </c>
      <c r="E54" s="38">
        <v>12627</v>
      </c>
      <c r="F54" s="87" t="str">
        <f t="shared" si="3"/>
        <v>12627 - FSEP_2025</v>
      </c>
      <c r="G54" s="38">
        <v>13000</v>
      </c>
      <c r="H54" s="38" t="s">
        <v>90</v>
      </c>
      <c r="I54" s="88" t="s">
        <v>29</v>
      </c>
    </row>
    <row r="55" spans="4:9" x14ac:dyDescent="0.3">
      <c r="D55" s="86" t="s">
        <v>213</v>
      </c>
      <c r="E55" s="38">
        <v>12628</v>
      </c>
      <c r="F55" s="87" t="str">
        <f t="shared" si="3"/>
        <v>12628 - SMIRT-28_2025</v>
      </c>
      <c r="G55" s="38">
        <v>14000</v>
      </c>
      <c r="H55" s="38" t="s">
        <v>91</v>
      </c>
      <c r="I55" s="88" t="s">
        <v>4</v>
      </c>
    </row>
    <row r="56" spans="4:9" x14ac:dyDescent="0.3">
      <c r="D56" s="86" t="s">
        <v>214</v>
      </c>
      <c r="E56" s="38">
        <v>12629</v>
      </c>
      <c r="F56" s="87" t="str">
        <f t="shared" si="3"/>
        <v>12629 - NWMDER_2025</v>
      </c>
      <c r="G56" s="38">
        <v>14000</v>
      </c>
      <c r="H56" s="38" t="s">
        <v>91</v>
      </c>
      <c r="I56" s="88" t="s">
        <v>4</v>
      </c>
    </row>
    <row r="57" spans="4:9" ht="26.4" x14ac:dyDescent="0.3">
      <c r="D57" s="86" t="s">
        <v>218</v>
      </c>
      <c r="E57" s="38">
        <v>12630</v>
      </c>
      <c r="F57" s="87" t="str">
        <f t="shared" si="3"/>
        <v>12630 - Fuel_Technology_Conference_2025</v>
      </c>
      <c r="G57" s="38">
        <v>14000</v>
      </c>
      <c r="H57" s="38" t="s">
        <v>93</v>
      </c>
      <c r="I57" s="88" t="s">
        <v>202</v>
      </c>
    </row>
    <row r="58" spans="4:9" x14ac:dyDescent="0.3">
      <c r="D58" s="86" t="s">
        <v>216</v>
      </c>
      <c r="E58" s="38">
        <v>12631</v>
      </c>
      <c r="F58" s="87" t="str">
        <f>CONCATENATE(E58," - ",D58)</f>
        <v>12631 - CWASTA _2025</v>
      </c>
      <c r="G58" s="38">
        <v>14000</v>
      </c>
      <c r="H58" s="38" t="s">
        <v>93</v>
      </c>
      <c r="I58" s="88" t="s">
        <v>202</v>
      </c>
    </row>
    <row r="59" spans="4:9" x14ac:dyDescent="0.3">
      <c r="D59" s="86" t="s">
        <v>217</v>
      </c>
      <c r="E59" s="38">
        <v>12632</v>
      </c>
      <c r="F59" s="87" t="str">
        <f>CONCATENATE(E59," - ",D59)</f>
        <v>12632 - CWFEST_2025</v>
      </c>
      <c r="G59" s="38">
        <v>14000</v>
      </c>
      <c r="H59" s="38" t="s">
        <v>93</v>
      </c>
      <c r="I59" s="88" t="s">
        <v>202</v>
      </c>
    </row>
    <row r="60" spans="4:9" x14ac:dyDescent="0.3">
      <c r="D60" s="86" t="s">
        <v>215</v>
      </c>
      <c r="E60" s="38">
        <v>12633</v>
      </c>
      <c r="F60" s="87" t="str">
        <f>CONCATENATE(E60," - ",D60)</f>
        <v>12633 - DIET_2025</v>
      </c>
      <c r="G60" s="38">
        <v>14000</v>
      </c>
      <c r="H60" s="38" t="s">
        <v>93</v>
      </c>
      <c r="I60" s="88" t="s">
        <v>202</v>
      </c>
    </row>
    <row r="61" spans="4:9" x14ac:dyDescent="0.3">
      <c r="D61" s="86" t="s">
        <v>88</v>
      </c>
      <c r="E61" s="38">
        <v>13000</v>
      </c>
      <c r="F61" s="87" t="str">
        <f>CONCATENATE(E61," - ",D61)</f>
        <v>13000 - Finance &amp; Accounting</v>
      </c>
      <c r="G61" s="38">
        <v>14000</v>
      </c>
      <c r="H61" s="38" t="s">
        <v>93</v>
      </c>
      <c r="I61" s="88" t="s">
        <v>202</v>
      </c>
    </row>
    <row r="62" spans="4:9" x14ac:dyDescent="0.3">
      <c r="D62" s="86" t="s">
        <v>89</v>
      </c>
      <c r="E62" s="38">
        <v>13010</v>
      </c>
      <c r="F62" s="87" t="str">
        <f>CONCATENATE(E62," - ",D62)</f>
        <v>13010 - Student Awards</v>
      </c>
      <c r="G62" s="38">
        <v>14000</v>
      </c>
      <c r="H62" s="38" t="s">
        <v>93</v>
      </c>
      <c r="I62" s="88" t="s">
        <v>202</v>
      </c>
    </row>
    <row r="63" spans="4:9" x14ac:dyDescent="0.3">
      <c r="D63" s="86" t="s">
        <v>91</v>
      </c>
      <c r="E63" s="38">
        <v>14000</v>
      </c>
      <c r="F63" s="87" t="str">
        <f>CONCATENATE(E63," - ",D63)</f>
        <v>14000 - Past President</v>
      </c>
      <c r="G63" s="38">
        <v>14000</v>
      </c>
      <c r="H63" s="38" t="s">
        <v>93</v>
      </c>
      <c r="I63" s="88" t="s">
        <v>202</v>
      </c>
    </row>
    <row r="64" spans="4:9" x14ac:dyDescent="0.3">
      <c r="D64" s="86" t="s">
        <v>92</v>
      </c>
      <c r="E64" s="38">
        <v>14005</v>
      </c>
      <c r="F64" s="87" t="str">
        <f>CONCATENATE(E64," - ",D64)</f>
        <v>14005 - Branch Affairs</v>
      </c>
      <c r="G64" s="38">
        <v>14000</v>
      </c>
      <c r="H64" s="38" t="s">
        <v>93</v>
      </c>
      <c r="I64" s="88" t="s">
        <v>202</v>
      </c>
    </row>
    <row r="65" spans="4:9" x14ac:dyDescent="0.3">
      <c r="D65" s="86" t="s">
        <v>164</v>
      </c>
      <c r="E65" s="38">
        <v>14010</v>
      </c>
      <c r="F65" s="87" t="str">
        <f>CONCATENATE(E65," - ",D65)</f>
        <v>14010 - NB Branch - Administration</v>
      </c>
      <c r="G65" s="38">
        <v>14000</v>
      </c>
      <c r="H65" s="38" t="s">
        <v>93</v>
      </c>
      <c r="I65" s="88" t="s">
        <v>202</v>
      </c>
    </row>
    <row r="66" spans="4:9" ht="26.4" x14ac:dyDescent="0.3">
      <c r="D66" s="86" t="s">
        <v>165</v>
      </c>
      <c r="E66" s="38">
        <v>14015</v>
      </c>
      <c r="F66" s="87" t="str">
        <f>CONCATENATE(E66," - ",D66)</f>
        <v>14015 - NB Branch - Education/Outreach</v>
      </c>
      <c r="G66" s="38">
        <v>14000</v>
      </c>
      <c r="H66" s="38" t="s">
        <v>93</v>
      </c>
      <c r="I66" s="88" t="s">
        <v>202</v>
      </c>
    </row>
    <row r="67" spans="4:9" ht="26.4" x14ac:dyDescent="0.3">
      <c r="D67" s="86" t="s">
        <v>166</v>
      </c>
      <c r="E67" s="38">
        <v>14020</v>
      </c>
      <c r="F67" s="87" t="str">
        <f>CONCATENATE(E67," - ",D67)</f>
        <v>14020 - Ottawa Branch - Administration</v>
      </c>
      <c r="G67" s="38">
        <v>14000</v>
      </c>
      <c r="H67" s="38" t="s">
        <v>93</v>
      </c>
      <c r="I67" s="88" t="s">
        <v>202</v>
      </c>
    </row>
    <row r="68" spans="4:9" ht="26.4" x14ac:dyDescent="0.3">
      <c r="D68" s="86" t="s">
        <v>167</v>
      </c>
      <c r="E68" s="38">
        <v>14025</v>
      </c>
      <c r="F68" s="87" t="str">
        <f>CONCATENATE(E68," - ",D68)</f>
        <v>14025 - Ottawa Branch - Education/Outreach</v>
      </c>
      <c r="G68" s="38">
        <v>14000</v>
      </c>
      <c r="H68" s="38" t="s">
        <v>93</v>
      </c>
      <c r="I68" s="88" t="s">
        <v>202</v>
      </c>
    </row>
    <row r="69" spans="4:9" ht="26.4" x14ac:dyDescent="0.3">
      <c r="D69" s="86" t="s">
        <v>168</v>
      </c>
      <c r="E69" s="38">
        <v>14030</v>
      </c>
      <c r="F69" s="87" t="str">
        <f>CONCATENATE(E69," - ",D69)</f>
        <v>14030 - Durham Region Branch - Administration</v>
      </c>
      <c r="G69" s="38">
        <v>14000</v>
      </c>
      <c r="H69" s="38" t="s">
        <v>93</v>
      </c>
      <c r="I69" s="88" t="s">
        <v>202</v>
      </c>
    </row>
    <row r="70" spans="4:9" ht="26.4" x14ac:dyDescent="0.3">
      <c r="D70" s="86" t="s">
        <v>169</v>
      </c>
      <c r="E70" s="38">
        <v>14035</v>
      </c>
      <c r="F70" s="87" t="str">
        <f>CONCATENATE(E70," - ",D70)</f>
        <v>14035 - Durham Region Branch - Education/Outreach</v>
      </c>
      <c r="G70" s="38">
        <v>14000</v>
      </c>
      <c r="H70" s="38" t="s">
        <v>93</v>
      </c>
      <c r="I70" s="88" t="s">
        <v>202</v>
      </c>
    </row>
    <row r="71" spans="4:9" ht="26.4" x14ac:dyDescent="0.3">
      <c r="D71" s="86" t="s">
        <v>170</v>
      </c>
      <c r="E71" s="38">
        <v>14040</v>
      </c>
      <c r="F71" s="87" t="str">
        <f>CONCATENATE(E71," - ",D71)</f>
        <v>14040 - Toronto Branch - Administration</v>
      </c>
      <c r="G71" s="38">
        <v>14000</v>
      </c>
      <c r="H71" s="38" t="s">
        <v>93</v>
      </c>
      <c r="I71" s="88" t="s">
        <v>202</v>
      </c>
    </row>
    <row r="72" spans="4:9" ht="26.4" x14ac:dyDescent="0.3">
      <c r="D72" s="86" t="s">
        <v>171</v>
      </c>
      <c r="E72" s="38">
        <v>14045</v>
      </c>
      <c r="F72" s="87" t="str">
        <f>CONCATENATE(E72," - ",D72)</f>
        <v>14045 - Toronto Branch - Education/Outreach</v>
      </c>
      <c r="G72" s="38">
        <v>14000</v>
      </c>
      <c r="H72" s="38" t="s">
        <v>93</v>
      </c>
      <c r="I72" s="88" t="s">
        <v>202</v>
      </c>
    </row>
    <row r="73" spans="4:9" ht="26.4" x14ac:dyDescent="0.3">
      <c r="D73" s="86" t="s">
        <v>172</v>
      </c>
      <c r="E73" s="38">
        <v>14050</v>
      </c>
      <c r="F73" s="87" t="str">
        <f>CONCATENATE(E73," - ",D73)</f>
        <v>14050 - Sheridan Park Branch - Administration</v>
      </c>
      <c r="G73" s="38">
        <v>14000</v>
      </c>
      <c r="H73" s="38" t="s">
        <v>93</v>
      </c>
      <c r="I73" s="88" t="s">
        <v>202</v>
      </c>
    </row>
    <row r="74" spans="4:9" ht="26.4" x14ac:dyDescent="0.3">
      <c r="D74" s="86" t="s">
        <v>173</v>
      </c>
      <c r="E74" s="38">
        <v>14055</v>
      </c>
      <c r="F74" s="87" t="str">
        <f>CONCATENATE(E74," - ",D74)</f>
        <v>14055 - Sheridan Park Branch - Education/Outreach</v>
      </c>
      <c r="G74" s="38">
        <v>14000</v>
      </c>
      <c r="H74" s="38" t="s">
        <v>93</v>
      </c>
      <c r="I74" s="88" t="s">
        <v>202</v>
      </c>
    </row>
    <row r="75" spans="4:9" ht="26.4" x14ac:dyDescent="0.3">
      <c r="D75" s="86" t="s">
        <v>174</v>
      </c>
      <c r="E75" s="38">
        <v>14060</v>
      </c>
      <c r="F75" s="87" t="str">
        <f>CONCATENATE(E75," - ",D75)</f>
        <v>14060 - Golden Horseshoe Branch - Administration</v>
      </c>
      <c r="G75" s="38">
        <v>14000</v>
      </c>
      <c r="H75" s="38" t="s">
        <v>93</v>
      </c>
      <c r="I75" s="88" t="s">
        <v>202</v>
      </c>
    </row>
    <row r="76" spans="4:9" ht="26.4" x14ac:dyDescent="0.3">
      <c r="D76" s="86" t="s">
        <v>175</v>
      </c>
      <c r="E76" s="38">
        <v>14065</v>
      </c>
      <c r="F76" s="87" t="str">
        <f>CONCATENATE(E76," - ",D76)</f>
        <v>14065 - Golden Horseshoe Branch - Education/Outreach</v>
      </c>
      <c r="G76" s="38">
        <v>14000</v>
      </c>
      <c r="H76" s="38" t="s">
        <v>93</v>
      </c>
      <c r="I76" s="88" t="s">
        <v>202</v>
      </c>
    </row>
    <row r="77" spans="4:9" ht="26.4" x14ac:dyDescent="0.3">
      <c r="D77" s="86" t="s">
        <v>176</v>
      </c>
      <c r="E77" s="38">
        <v>14070</v>
      </c>
      <c r="F77" s="87" t="str">
        <f>CONCATENATE(E77," - ",D77)</f>
        <v>14070 - Chalk River Branch - Administration</v>
      </c>
      <c r="G77" s="38">
        <v>14000</v>
      </c>
      <c r="H77" s="38" t="s">
        <v>93</v>
      </c>
      <c r="I77" s="88" t="s">
        <v>202</v>
      </c>
    </row>
    <row r="78" spans="4:9" ht="26.4" x14ac:dyDescent="0.3">
      <c r="D78" s="86" t="s">
        <v>177</v>
      </c>
      <c r="E78" s="38">
        <v>14075</v>
      </c>
      <c r="F78" s="87" t="str">
        <f>CONCATENATE(E78," - ",D78)</f>
        <v>14075 - Chalk River Branch - Education/Outreach</v>
      </c>
      <c r="G78" s="38">
        <v>14000</v>
      </c>
      <c r="H78" s="38" t="s">
        <v>93</v>
      </c>
      <c r="I78" s="88" t="s">
        <v>202</v>
      </c>
    </row>
    <row r="79" spans="4:9" ht="26.4" x14ac:dyDescent="0.3">
      <c r="D79" s="86" t="s">
        <v>178</v>
      </c>
      <c r="E79" s="38">
        <v>14080</v>
      </c>
      <c r="F79" s="87" t="str">
        <f>CONCATENATE(E79," - ",D79)</f>
        <v>14080 - Western Branch - Administration</v>
      </c>
      <c r="G79" s="38">
        <v>14000</v>
      </c>
      <c r="H79" s="38" t="s">
        <v>93</v>
      </c>
      <c r="I79" s="88" t="s">
        <v>202</v>
      </c>
    </row>
    <row r="80" spans="4:9" ht="26.4" x14ac:dyDescent="0.3">
      <c r="D80" s="86" t="s">
        <v>179</v>
      </c>
      <c r="E80" s="38">
        <v>14085</v>
      </c>
      <c r="F80" s="87" t="str">
        <f>CONCATENATE(E80," - ",D80)</f>
        <v>14085 - Western Branch - Education/Outreach</v>
      </c>
      <c r="G80" s="38">
        <v>15000</v>
      </c>
      <c r="H80" s="38" t="s">
        <v>94</v>
      </c>
      <c r="I80" s="88" t="s">
        <v>4</v>
      </c>
    </row>
    <row r="81" spans="4:9" ht="26.4" x14ac:dyDescent="0.3">
      <c r="D81" s="86" t="s">
        <v>180</v>
      </c>
      <c r="E81" s="38">
        <v>14090</v>
      </c>
      <c r="F81" s="87" t="str">
        <f>CONCATENATE(E81," - ",D81)</f>
        <v>14090 - Bruce Branch - Administration</v>
      </c>
      <c r="G81" s="38">
        <v>15000</v>
      </c>
      <c r="H81" s="38" t="s">
        <v>94</v>
      </c>
      <c r="I81" s="88" t="s">
        <v>4</v>
      </c>
    </row>
    <row r="82" spans="4:9" ht="27" thickBot="1" x14ac:dyDescent="0.35">
      <c r="D82" s="86" t="s">
        <v>181</v>
      </c>
      <c r="E82" s="38">
        <v>14095</v>
      </c>
      <c r="F82" s="87" t="str">
        <f>CONCATENATE(E82," - ",D82)</f>
        <v>14095 - Bruce Branch - Education/Outreach</v>
      </c>
      <c r="G82" s="91" t="s">
        <v>47</v>
      </c>
      <c r="H82" s="92" t="s">
        <v>97</v>
      </c>
      <c r="I82" s="93" t="s">
        <v>97</v>
      </c>
    </row>
    <row r="83" spans="4:9" ht="27" thickTop="1" x14ac:dyDescent="0.3">
      <c r="D83" s="86" t="s">
        <v>182</v>
      </c>
      <c r="E83" s="38">
        <v>14100</v>
      </c>
      <c r="F83" s="87" t="str">
        <f>CONCATENATE(E83," - ",D83)</f>
        <v>14100 - Ontario Tech Branch - Administration</v>
      </c>
    </row>
    <row r="84" spans="4:9" ht="26.4" x14ac:dyDescent="0.3">
      <c r="D84" s="86" t="s">
        <v>183</v>
      </c>
      <c r="E84" s="38">
        <v>14105</v>
      </c>
      <c r="F84" s="87" t="str">
        <f>CONCATENATE(E84," - ",D84)</f>
        <v>14105 - Ontario Tech Branch - Education/Outreach</v>
      </c>
    </row>
    <row r="85" spans="4:9" ht="26.4" x14ac:dyDescent="0.3">
      <c r="D85" s="86" t="s">
        <v>184</v>
      </c>
      <c r="E85" s="38">
        <v>14110</v>
      </c>
      <c r="F85" s="87" t="str">
        <f>CONCATENATE(E85," - ",D85)</f>
        <v>14110 - Manitoba Branch - Administration</v>
      </c>
    </row>
    <row r="86" spans="4:9" ht="26.4" x14ac:dyDescent="0.3">
      <c r="D86" s="86" t="s">
        <v>185</v>
      </c>
      <c r="E86" s="38">
        <v>14115</v>
      </c>
      <c r="F86" s="87" t="str">
        <f>CONCATENATE(E86," - ",D86)</f>
        <v>14115 - Manitoba Branch - Education/Outreach</v>
      </c>
    </row>
    <row r="87" spans="4:9" x14ac:dyDescent="0.3">
      <c r="D87" s="86" t="s">
        <v>186</v>
      </c>
      <c r="E87" s="38" t="s">
        <v>201</v>
      </c>
      <c r="F87" s="87" t="str">
        <f>CONCATENATE(E87," - ",D87)</f>
        <v>146XX - Branch Events</v>
      </c>
    </row>
    <row r="88" spans="4:9" x14ac:dyDescent="0.3">
      <c r="D88" s="86" t="s">
        <v>94</v>
      </c>
      <c r="E88" s="38">
        <v>15000</v>
      </c>
      <c r="F88" s="87" t="str">
        <f>CONCATENATE(E88," - ",D88)</f>
        <v>15000 - Secretary</v>
      </c>
    </row>
    <row r="89" spans="4:9" x14ac:dyDescent="0.3">
      <c r="D89" s="86" t="s">
        <v>95</v>
      </c>
      <c r="E89" s="38">
        <v>15010</v>
      </c>
      <c r="F89" s="87" t="str">
        <f>CONCATENATE(E89," - ",D89)</f>
        <v>15010 - Publicaitons</v>
      </c>
    </row>
    <row r="90" spans="4:9" ht="15" thickBot="1" x14ac:dyDescent="0.35">
      <c r="D90" s="89" t="s">
        <v>46</v>
      </c>
      <c r="E90" s="90" t="s">
        <v>47</v>
      </c>
      <c r="F90" s="90" t="str">
        <f>CONCATENATE(E90," - ",D90)</f>
        <v>XXXX - Undefined</v>
      </c>
    </row>
    <row r="91" spans="4:9" ht="15" thickTop="1" x14ac:dyDescent="0.3"/>
  </sheetData>
  <phoneticPr fontId="19" type="noConversion"/>
  <dataValidations count="1">
    <dataValidation type="list" allowBlank="1" showInputMessage="1" showErrorMessage="1" sqref="T5:T25" xr:uid="{FED62D2F-25DE-4F02-A4CD-BF60BAAE54FC}">
      <formula1>Purpose</formula1>
    </dataValidation>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Form_Instructions</vt:lpstr>
      <vt:lpstr>Form_Data_Entry</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GAMMAGE Daniel</dc:creator>
  <cp:lastModifiedBy>Keith Stratton</cp:lastModifiedBy>
  <cp:lastPrinted>2023-04-25T13:15:45Z</cp:lastPrinted>
  <dcterms:created xsi:type="dcterms:W3CDTF">2019-09-10T17:16:01Z</dcterms:created>
  <dcterms:modified xsi:type="dcterms:W3CDTF">2025-06-28T20:14:56Z</dcterms:modified>
</cp:coreProperties>
</file>